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outier_r\Documents\2025 2026 travail\FFSU 25 26\"/>
    </mc:Choice>
  </mc:AlternateContent>
  <xr:revisionPtr revIDLastSave="0" documentId="13_ncr:1_{112663C6-6CF8-496B-B290-12DA5A7C27E4}" xr6:coauthVersionLast="47" xr6:coauthVersionMax="47" xr10:uidLastSave="{00000000-0000-0000-0000-000000000000}"/>
  <bookViews>
    <workbookView xWindow="-120" yWindow="-120" windowWidth="29040" windowHeight="15720" tabRatio="500" firstSheet="6" activeTab="11" xr2:uid="{00000000-000D-0000-FFFF-FFFF00000000}"/>
  </bookViews>
  <sheets>
    <sheet name="ACCUEIL" sheetId="1" r:id="rId1"/>
    <sheet name="BDD" sheetId="2" r:id="rId2"/>
    <sheet name="INSCRIPTION JG" sheetId="3" r:id="rId3"/>
    <sheet name="INSCRIPTION JF" sheetId="4" r:id="rId4"/>
    <sheet name="INSCRIPTION MI" sheetId="5" r:id="rId5"/>
    <sheet name="INSCRIPTION INDIVIDUELLE" sheetId="6" r:id="rId6"/>
    <sheet name="RESULTS JG" sheetId="7" r:id="rId7"/>
    <sheet name="RESULTS JF" sheetId="8" r:id="rId8"/>
    <sheet name="RESULTS MI" sheetId="9" r:id="rId9"/>
    <sheet name="CLT JG" sheetId="10" r:id="rId10"/>
    <sheet name="CLT JF" sheetId="11" r:id="rId11"/>
    <sheet name="CLT MI" sheetId="12" r:id="rId12"/>
    <sheet name="CLASSEMENT FINAUX TOTAUX" sheetId="13" r:id="rId13"/>
    <sheet name="DONNEESJG" sheetId="14" state="hidden" r:id="rId14"/>
    <sheet name="DONNEESJF" sheetId="15" state="hidden" r:id="rId15"/>
    <sheet name="DONNEESMI" sheetId="16" state="hidden" r:id="rId16"/>
    <sheet name="Sheet17" sheetId="17" r:id="rId17"/>
    <sheet name="Sheet18" sheetId="18" r:id="rId18"/>
  </sheets>
  <definedNames>
    <definedName name="_xlnm._FilterDatabase" localSheetId="1" hidden="1">BDD!$A$1:$E$10827</definedName>
    <definedName name="BDD">BDD!$A$2</definedName>
    <definedName name="EQJF1">DONNEESJF!$C$2:$K$2</definedName>
    <definedName name="EQJF10">DONNEESJF!$C$11:$K$11</definedName>
    <definedName name="EQJF11">DONNEESJF!$C$12:$K$12</definedName>
    <definedName name="EQJF12">DONNEESJF!$C$13:$K$13</definedName>
    <definedName name="EQJF13">DONNEESJF!$C$14:$K$14</definedName>
    <definedName name="EQJF14">DONNEESJF!$C$15:$K$15</definedName>
    <definedName name="EQJF15">DONNEESJF!$C$16:$K$16</definedName>
    <definedName name="EQJF16">DONNEESJF!$C$17:$K$17</definedName>
    <definedName name="EQJF17">DONNEESJF!$C$18:$K$18</definedName>
    <definedName name="EQJF18">DONNEESJF!$C$19:$K$19</definedName>
    <definedName name="EQJF2">DONNEESJF!$C$3:$K$3</definedName>
    <definedName name="EQJF3">DONNEESJF!$C$4:$K$4</definedName>
    <definedName name="EQJF4">DONNEESJF!$C$5:$K$5</definedName>
    <definedName name="EQJF5">DONNEESJF!$C$6:$K$6</definedName>
    <definedName name="EQJF6">DONNEESJF!$C$7:$K$7</definedName>
    <definedName name="EQJF7">DONNEESJF!$C$8:$K$8</definedName>
    <definedName name="EQJF8">DONNEESJF!$C$9:$K$9</definedName>
    <definedName name="EQJF9">DONNEESJF!$C$10:$K$10</definedName>
    <definedName name="EQJG1">DONNEESJG!$C$2:$K$2</definedName>
    <definedName name="EQJG10">DONNEESJG!$C$11:$K$11</definedName>
    <definedName name="EQJG11">DONNEESJG!$C$12:$K$12</definedName>
    <definedName name="EQJG12">DONNEESJG!$C$13:$K$13</definedName>
    <definedName name="EQJG13">DONNEESJG!$C$14:$K$14</definedName>
    <definedName name="EQJG14">DONNEESJG!$C$15:$K$15</definedName>
    <definedName name="EQJG15">DONNEESJG!$C$16:$K$16</definedName>
    <definedName name="EQJG16">DONNEESJG!$C$17:$K$17</definedName>
    <definedName name="EQJG17">DONNEESJG!$C$18:$K$18</definedName>
    <definedName name="EQJG18">DONNEESJG!$C$19:$K$19</definedName>
    <definedName name="EQJG2">DONNEESJG!$C$3:$K$3</definedName>
    <definedName name="EQJG3">DONNEESJG!$C$4:$K$4</definedName>
    <definedName name="EQJG4">DONNEESJG!$C$5:$K$5</definedName>
    <definedName name="EQJG5">DONNEESJG!$C$6:$K$6</definedName>
    <definedName name="EQJG6">DONNEESJG!$C$7:$K$7</definedName>
    <definedName name="EQJG7">DONNEESJG!$C$8:$K$8</definedName>
    <definedName name="EQJG8">DONNEESJG!$C$9:$K$9</definedName>
    <definedName name="EQJG9">DONNEESJG!$C$10:$K$10</definedName>
    <definedName name="EQMI1">DONNEESMI!$C$2:$K$2</definedName>
    <definedName name="EQMI10">DONNEESMI!$C$11:$K$11</definedName>
    <definedName name="EQMI11">DONNEESMI!$C$12:$K$12</definedName>
    <definedName name="EQMI12">DONNEESMI!$C$13:$K$13</definedName>
    <definedName name="EQMI13">DONNEESMI!$C$14:$K$14</definedName>
    <definedName name="EQMI14">DONNEESMI!$C$15:$K$15</definedName>
    <definedName name="EQMI15">DONNEESMI!$C$16:$K$16</definedName>
    <definedName name="EQMI16">DONNEESMI!$C$17:$K$17</definedName>
    <definedName name="EQMI17">DONNEESMI!$C$18:$K$18</definedName>
    <definedName name="EQMI18">DONNEESMI!$C$19:$K$19</definedName>
    <definedName name="EQMI2">DONNEESMI!$C$3:$K$3</definedName>
    <definedName name="EQMI3">DONNEESMI!$C$4:$K$4</definedName>
    <definedName name="EQMI4">DONNEESMI!$C$5:$K$5</definedName>
    <definedName name="EQMI5">DONNEESMI!$C$6:$K$6</definedName>
    <definedName name="EQMI6">DONNEESMI!$C$7:$K$7</definedName>
    <definedName name="EQMI7">DONNEESMI!$C$8:$K$8</definedName>
    <definedName name="EQMI8">DONNEESMI!$C$9:$K$9</definedName>
    <definedName name="EQMI9">DONNEESMI!$C$10:$K$10</definedName>
    <definedName name="EQUIPESJF">DONNEESJF!$A$2:$A$19</definedName>
    <definedName name="EQUIPESJG">DONNEESJG!$A$2:$A$19</definedName>
    <definedName name="EQUIPESMI">DONNEESMI!$A$2:$A$19</definedName>
    <definedName name="RM100BD">ACCUEIL!$H$15</definedName>
    <definedName name="RM100BH">ACCUEIL!$H$16</definedName>
    <definedName name="RM100BM">ACCUEIL!$H$17</definedName>
    <definedName name="RM100DD">ACCUEIL!$G$15</definedName>
    <definedName name="RM100DH">ACCUEIL!$G$16</definedName>
    <definedName name="RM100DM">ACCUEIL!$G$17</definedName>
    <definedName name="RM100NLD">ACCUEIL!$I$15</definedName>
    <definedName name="RM100NLH">ACCUEIL!$I$16</definedName>
    <definedName name="RM100NLM">ACCUEIL!$I$17</definedName>
    <definedName name="RM100PD">ACCUEIL!$F$15</definedName>
    <definedName name="RM100PH">ACCUEIL!$F$16</definedName>
    <definedName name="RM100PM">ACCUEIL!$F$17</definedName>
    <definedName name="RM4004ND">ACCUEIL!$K$15</definedName>
    <definedName name="RM4004NH">ACCUEIL!$K$16</definedName>
    <definedName name="RM4004NM">ACCUEIL!$K$17</definedName>
    <definedName name="RM800NLD">ACCUEIL!$L$15</definedName>
    <definedName name="RM800NLH">ACCUEIL!$L$16</definedName>
    <definedName name="RM800NLM">ACCUEIL!$L$17</definedName>
    <definedName name="_xlnm.Print_Area" localSheetId="10">'CLT JF'!$A$3:$K$23</definedName>
    <definedName name="_xlnm.Print_Area" localSheetId="9">'CLT JG'!$A$3:$K$23</definedName>
    <definedName name="_xlnm.Print_Area" localSheetId="11">'CLT MI'!$A$3:$K$23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" i="12" l="1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E6" i="16"/>
  <c r="A6" i="16"/>
  <c r="A5" i="16"/>
  <c r="A4" i="16"/>
  <c r="J82" i="9" s="1"/>
  <c r="A3" i="16"/>
  <c r="A2" i="16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" i="15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A2" i="14"/>
  <c r="B7" i="13"/>
  <c r="B20" i="13"/>
  <c r="B9" i="13"/>
  <c r="B19" i="13"/>
  <c r="B8" i="13"/>
  <c r="B18" i="13"/>
  <c r="B17" i="13"/>
  <c r="B16" i="13"/>
  <c r="B6" i="13"/>
  <c r="B15" i="13"/>
  <c r="F14" i="13"/>
  <c r="B14" i="13"/>
  <c r="B13" i="13"/>
  <c r="B12" i="13"/>
  <c r="F11" i="13"/>
  <c r="B11" i="13"/>
  <c r="B10" i="13"/>
  <c r="A1" i="13"/>
  <c r="B23" i="12"/>
  <c r="B22" i="12"/>
  <c r="B21" i="12"/>
  <c r="F20" i="12"/>
  <c r="B20" i="12"/>
  <c r="B19" i="12"/>
  <c r="H18" i="12"/>
  <c r="G18" i="12"/>
  <c r="B18" i="12"/>
  <c r="B17" i="12"/>
  <c r="B16" i="12"/>
  <c r="B15" i="12"/>
  <c r="B14" i="12"/>
  <c r="B9" i="12"/>
  <c r="B13" i="12"/>
  <c r="B12" i="12"/>
  <c r="H11" i="12"/>
  <c r="B11" i="12"/>
  <c r="B6" i="12"/>
  <c r="D10" i="12"/>
  <c r="B10" i="12"/>
  <c r="B7" i="12"/>
  <c r="A1" i="12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7" i="11"/>
  <c r="B9" i="11"/>
  <c r="B8" i="11"/>
  <c r="B6" i="11"/>
  <c r="A1" i="11"/>
  <c r="B23" i="10"/>
  <c r="B22" i="10"/>
  <c r="B21" i="10"/>
  <c r="B20" i="10"/>
  <c r="B19" i="10"/>
  <c r="B18" i="10"/>
  <c r="B17" i="10"/>
  <c r="B16" i="10"/>
  <c r="B15" i="10"/>
  <c r="B14" i="10"/>
  <c r="B7" i="10"/>
  <c r="B13" i="10"/>
  <c r="B12" i="10"/>
  <c r="B11" i="10"/>
  <c r="B6" i="10"/>
  <c r="B10" i="10"/>
  <c r="B9" i="10"/>
  <c r="B8" i="10"/>
  <c r="A1" i="10"/>
  <c r="Y105" i="9"/>
  <c r="H23" i="12" s="1"/>
  <c r="U105" i="9"/>
  <c r="H22" i="12" s="1"/>
  <c r="Q105" i="9"/>
  <c r="H11" i="13" s="1"/>
  <c r="M105" i="9"/>
  <c r="H18" i="13" s="1"/>
  <c r="I105" i="9"/>
  <c r="H14" i="13" s="1"/>
  <c r="E105" i="9"/>
  <c r="H16" i="13" s="1"/>
  <c r="Y102" i="9"/>
  <c r="G23" i="12" s="1"/>
  <c r="U102" i="9"/>
  <c r="G22" i="12" s="1"/>
  <c r="Q102" i="9"/>
  <c r="M102" i="9"/>
  <c r="G18" i="13" s="1"/>
  <c r="I102" i="9"/>
  <c r="G14" i="13" s="1"/>
  <c r="E102" i="9"/>
  <c r="G16" i="13" s="1"/>
  <c r="Y99" i="9"/>
  <c r="F23" i="12" s="1"/>
  <c r="U99" i="9"/>
  <c r="F22" i="12" s="1"/>
  <c r="Q99" i="9"/>
  <c r="F21" i="12" s="1"/>
  <c r="M99" i="9"/>
  <c r="F18" i="13" s="1"/>
  <c r="I99" i="9"/>
  <c r="F19" i="12" s="1"/>
  <c r="E99" i="9"/>
  <c r="Y96" i="9"/>
  <c r="V114" i="9" s="1"/>
  <c r="U96" i="9"/>
  <c r="E22" i="12" s="1"/>
  <c r="Q96" i="9"/>
  <c r="E21" i="12" s="1"/>
  <c r="M96" i="9"/>
  <c r="I96" i="9"/>
  <c r="E96" i="9"/>
  <c r="Y93" i="9"/>
  <c r="D23" i="12" s="1"/>
  <c r="U93" i="9"/>
  <c r="D22" i="12" s="1"/>
  <c r="Q93" i="9"/>
  <c r="M93" i="9"/>
  <c r="D20" i="12" s="1"/>
  <c r="I93" i="9"/>
  <c r="E93" i="9"/>
  <c r="D18" i="12" s="1"/>
  <c r="Y84" i="9"/>
  <c r="C23" i="12" s="1"/>
  <c r="U84" i="9"/>
  <c r="Q84" i="9"/>
  <c r="M84" i="9"/>
  <c r="I84" i="9"/>
  <c r="E84" i="9"/>
  <c r="B114" i="9" s="1"/>
  <c r="Y68" i="9"/>
  <c r="H10" i="13" s="1"/>
  <c r="U68" i="9"/>
  <c r="Q68" i="9"/>
  <c r="M68" i="9"/>
  <c r="H12" i="13" s="1"/>
  <c r="I68" i="9"/>
  <c r="H13" i="12" s="1"/>
  <c r="E68" i="9"/>
  <c r="Y65" i="9"/>
  <c r="U65" i="9"/>
  <c r="Q65" i="9"/>
  <c r="G17" i="13" s="1"/>
  <c r="M65" i="9"/>
  <c r="G12" i="13" s="1"/>
  <c r="I65" i="9"/>
  <c r="G13" i="12" s="1"/>
  <c r="E65" i="9"/>
  <c r="Y62" i="9"/>
  <c r="U62" i="9"/>
  <c r="F15" i="13" s="1"/>
  <c r="Q62" i="9"/>
  <c r="F17" i="13" s="1"/>
  <c r="M62" i="9"/>
  <c r="I62" i="9"/>
  <c r="F13" i="12" s="1"/>
  <c r="E62" i="9"/>
  <c r="Y59" i="9"/>
  <c r="E17" i="12" s="1"/>
  <c r="U59" i="9"/>
  <c r="Q59" i="9"/>
  <c r="E12" i="12" s="1"/>
  <c r="M59" i="9"/>
  <c r="I59" i="9"/>
  <c r="E13" i="12" s="1"/>
  <c r="E59" i="9"/>
  <c r="Y56" i="9"/>
  <c r="U56" i="9"/>
  <c r="D15" i="13" s="1"/>
  <c r="Q56" i="9"/>
  <c r="M56" i="9"/>
  <c r="I56" i="9"/>
  <c r="D13" i="12" s="1"/>
  <c r="E56" i="9"/>
  <c r="D19" i="13" s="1"/>
  <c r="Y47" i="9"/>
  <c r="C10" i="13" s="1"/>
  <c r="U47" i="9"/>
  <c r="C15" i="13" s="1"/>
  <c r="Q47" i="9"/>
  <c r="M47" i="9"/>
  <c r="C11" i="12" s="1"/>
  <c r="I47" i="9"/>
  <c r="C13" i="12" s="1"/>
  <c r="E47" i="9"/>
  <c r="R45" i="9"/>
  <c r="N45" i="9"/>
  <c r="Y31" i="9"/>
  <c r="U31" i="9"/>
  <c r="H6" i="13" s="1"/>
  <c r="Q31" i="9"/>
  <c r="M31" i="9"/>
  <c r="I31" i="9"/>
  <c r="E31" i="9"/>
  <c r="Y28" i="9"/>
  <c r="U28" i="9"/>
  <c r="Q28" i="9"/>
  <c r="M28" i="9"/>
  <c r="I28" i="9"/>
  <c r="E28" i="9"/>
  <c r="G9" i="13" s="1"/>
  <c r="Y25" i="9"/>
  <c r="U25" i="9"/>
  <c r="Q25" i="9"/>
  <c r="M25" i="9"/>
  <c r="F10" i="12" s="1"/>
  <c r="I25" i="9"/>
  <c r="F7" i="13" s="1"/>
  <c r="E25" i="9"/>
  <c r="Y22" i="9"/>
  <c r="E20" i="13" s="1"/>
  <c r="U22" i="9"/>
  <c r="E6" i="12" s="1"/>
  <c r="Q22" i="9"/>
  <c r="E8" i="12" s="1"/>
  <c r="M22" i="9"/>
  <c r="I22" i="9"/>
  <c r="E7" i="12" s="1"/>
  <c r="E22" i="9"/>
  <c r="E9" i="12" s="1"/>
  <c r="Y19" i="9"/>
  <c r="D15" i="12" s="1"/>
  <c r="U19" i="9"/>
  <c r="Q19" i="9"/>
  <c r="M19" i="9"/>
  <c r="D13" i="13" s="1"/>
  <c r="I19" i="9"/>
  <c r="D7" i="13" s="1"/>
  <c r="E19" i="9"/>
  <c r="D9" i="13" s="1"/>
  <c r="Y10" i="9"/>
  <c r="C20" i="13" s="1"/>
  <c r="U10" i="9"/>
  <c r="C6" i="13" s="1"/>
  <c r="Q10" i="9"/>
  <c r="C8" i="13" s="1"/>
  <c r="M10" i="9"/>
  <c r="C10" i="12" s="1"/>
  <c r="I10" i="9"/>
  <c r="C7" i="13" s="1"/>
  <c r="E10" i="9"/>
  <c r="V8" i="9"/>
  <c r="N8" i="9"/>
  <c r="A1" i="9"/>
  <c r="Y105" i="8"/>
  <c r="H23" i="11" s="1"/>
  <c r="U105" i="8"/>
  <c r="H22" i="11" s="1"/>
  <c r="Q105" i="8"/>
  <c r="H21" i="11" s="1"/>
  <c r="M105" i="8"/>
  <c r="H20" i="11" s="1"/>
  <c r="I105" i="8"/>
  <c r="H19" i="11" s="1"/>
  <c r="E105" i="8"/>
  <c r="H18" i="11" s="1"/>
  <c r="Y102" i="8"/>
  <c r="G23" i="11" s="1"/>
  <c r="U102" i="8"/>
  <c r="G22" i="11" s="1"/>
  <c r="Q102" i="8"/>
  <c r="G21" i="11" s="1"/>
  <c r="M102" i="8"/>
  <c r="G20" i="11" s="1"/>
  <c r="I102" i="8"/>
  <c r="G19" i="11" s="1"/>
  <c r="E102" i="8"/>
  <c r="G18" i="11" s="1"/>
  <c r="Y99" i="8"/>
  <c r="F23" i="11" s="1"/>
  <c r="U99" i="8"/>
  <c r="F22" i="11" s="1"/>
  <c r="Q99" i="8"/>
  <c r="F21" i="11" s="1"/>
  <c r="M99" i="8"/>
  <c r="F20" i="11" s="1"/>
  <c r="I99" i="8"/>
  <c r="F19" i="11" s="1"/>
  <c r="E99" i="8"/>
  <c r="F18" i="11" s="1"/>
  <c r="Y96" i="8"/>
  <c r="E23" i="11" s="1"/>
  <c r="U96" i="8"/>
  <c r="E22" i="11" s="1"/>
  <c r="Q96" i="8"/>
  <c r="E21" i="11" s="1"/>
  <c r="M96" i="8"/>
  <c r="E20" i="11" s="1"/>
  <c r="I96" i="8"/>
  <c r="E19" i="11" s="1"/>
  <c r="E96" i="8"/>
  <c r="B114" i="8" s="1"/>
  <c r="Y93" i="8"/>
  <c r="D23" i="11" s="1"/>
  <c r="U93" i="8"/>
  <c r="D22" i="11" s="1"/>
  <c r="Q93" i="8"/>
  <c r="D21" i="11" s="1"/>
  <c r="M93" i="8"/>
  <c r="D20" i="11" s="1"/>
  <c r="I93" i="8"/>
  <c r="D19" i="11" s="1"/>
  <c r="E93" i="8"/>
  <c r="D18" i="11" s="1"/>
  <c r="Y84" i="8"/>
  <c r="C23" i="11" s="1"/>
  <c r="U84" i="8"/>
  <c r="C22" i="11" s="1"/>
  <c r="Q84" i="8"/>
  <c r="C21" i="11" s="1"/>
  <c r="M84" i="8"/>
  <c r="C20" i="11" s="1"/>
  <c r="I20" i="11" s="1"/>
  <c r="K20" i="11" s="1"/>
  <c r="I84" i="8"/>
  <c r="C19" i="11" s="1"/>
  <c r="E84" i="8"/>
  <c r="C18" i="11" s="1"/>
  <c r="V82" i="8"/>
  <c r="R82" i="8"/>
  <c r="N82" i="8"/>
  <c r="J82" i="8"/>
  <c r="F82" i="8"/>
  <c r="B82" i="8"/>
  <c r="Y68" i="8"/>
  <c r="H17" i="11" s="1"/>
  <c r="U68" i="8"/>
  <c r="H16" i="11" s="1"/>
  <c r="Q68" i="8"/>
  <c r="H15" i="11" s="1"/>
  <c r="M68" i="8"/>
  <c r="H14" i="11" s="1"/>
  <c r="I68" i="8"/>
  <c r="H13" i="11" s="1"/>
  <c r="E68" i="8"/>
  <c r="H12" i="11" s="1"/>
  <c r="Y65" i="8"/>
  <c r="G17" i="11" s="1"/>
  <c r="U65" i="8"/>
  <c r="G16" i="11" s="1"/>
  <c r="Q65" i="8"/>
  <c r="G15" i="11" s="1"/>
  <c r="M65" i="8"/>
  <c r="G14" i="11" s="1"/>
  <c r="I65" i="8"/>
  <c r="G13" i="11" s="1"/>
  <c r="E65" i="8"/>
  <c r="G12" i="11" s="1"/>
  <c r="Y62" i="8"/>
  <c r="F17" i="11" s="1"/>
  <c r="U62" i="8"/>
  <c r="F16" i="11" s="1"/>
  <c r="Q62" i="8"/>
  <c r="F15" i="11" s="1"/>
  <c r="M62" i="8"/>
  <c r="F14" i="11" s="1"/>
  <c r="I62" i="8"/>
  <c r="F13" i="11" s="1"/>
  <c r="E62" i="8"/>
  <c r="F12" i="11" s="1"/>
  <c r="Y59" i="8"/>
  <c r="E17" i="11" s="1"/>
  <c r="U59" i="8"/>
  <c r="E16" i="11" s="1"/>
  <c r="Q59" i="8"/>
  <c r="N77" i="8" s="1"/>
  <c r="M59" i="8"/>
  <c r="E14" i="11" s="1"/>
  <c r="I59" i="8"/>
  <c r="E13" i="11" s="1"/>
  <c r="E59" i="8"/>
  <c r="E12" i="11" s="1"/>
  <c r="Y56" i="8"/>
  <c r="D17" i="11" s="1"/>
  <c r="U56" i="8"/>
  <c r="D16" i="11" s="1"/>
  <c r="Q56" i="8"/>
  <c r="D15" i="11" s="1"/>
  <c r="M56" i="8"/>
  <c r="D14" i="11" s="1"/>
  <c r="I56" i="8"/>
  <c r="D13" i="11" s="1"/>
  <c r="E56" i="8"/>
  <c r="D12" i="11" s="1"/>
  <c r="Y47" i="8"/>
  <c r="V77" i="8" s="1"/>
  <c r="U47" i="8"/>
  <c r="C16" i="11" s="1"/>
  <c r="Q47" i="8"/>
  <c r="C15" i="11" s="1"/>
  <c r="M47" i="8"/>
  <c r="C14" i="11" s="1"/>
  <c r="I47" i="8"/>
  <c r="C13" i="11" s="1"/>
  <c r="E47" i="8"/>
  <c r="C12" i="11" s="1"/>
  <c r="V45" i="8"/>
  <c r="R45" i="8"/>
  <c r="N45" i="8"/>
  <c r="J45" i="8"/>
  <c r="F45" i="8"/>
  <c r="B45" i="8"/>
  <c r="Y31" i="8"/>
  <c r="H11" i="11" s="1"/>
  <c r="U31" i="8"/>
  <c r="H10" i="11" s="1"/>
  <c r="Q31" i="8"/>
  <c r="H8" i="11" s="1"/>
  <c r="M31" i="8"/>
  <c r="H9" i="11" s="1"/>
  <c r="I31" i="8"/>
  <c r="H6" i="11" s="1"/>
  <c r="E31" i="8"/>
  <c r="H7" i="11" s="1"/>
  <c r="Y28" i="8"/>
  <c r="G11" i="11" s="1"/>
  <c r="U28" i="8"/>
  <c r="G10" i="11" s="1"/>
  <c r="Q28" i="8"/>
  <c r="G8" i="11" s="1"/>
  <c r="M28" i="8"/>
  <c r="G9" i="11" s="1"/>
  <c r="I28" i="8"/>
  <c r="G6" i="11" s="1"/>
  <c r="E28" i="8"/>
  <c r="G7" i="11" s="1"/>
  <c r="Y25" i="8"/>
  <c r="F11" i="11" s="1"/>
  <c r="U25" i="8"/>
  <c r="F10" i="11" s="1"/>
  <c r="Q25" i="8"/>
  <c r="F8" i="11" s="1"/>
  <c r="M25" i="8"/>
  <c r="F9" i="11" s="1"/>
  <c r="I25" i="8"/>
  <c r="F6" i="11" s="1"/>
  <c r="E25" i="8"/>
  <c r="F7" i="11" s="1"/>
  <c r="Y22" i="8"/>
  <c r="E11" i="11" s="1"/>
  <c r="U22" i="8"/>
  <c r="E10" i="11" s="1"/>
  <c r="Q22" i="8"/>
  <c r="N40" i="8" s="1"/>
  <c r="M22" i="8"/>
  <c r="E9" i="11" s="1"/>
  <c r="I22" i="8"/>
  <c r="E6" i="11" s="1"/>
  <c r="E22" i="8"/>
  <c r="E7" i="11" s="1"/>
  <c r="Y19" i="8"/>
  <c r="D11" i="11" s="1"/>
  <c r="U19" i="8"/>
  <c r="D10" i="11" s="1"/>
  <c r="Q19" i="8"/>
  <c r="D8" i="11" s="1"/>
  <c r="M19" i="8"/>
  <c r="D9" i="11" s="1"/>
  <c r="I19" i="8"/>
  <c r="D6" i="11" s="1"/>
  <c r="E19" i="8"/>
  <c r="D7" i="11" s="1"/>
  <c r="Y10" i="8"/>
  <c r="C11" i="11" s="1"/>
  <c r="U10" i="8"/>
  <c r="C10" i="11" s="1"/>
  <c r="Q10" i="8"/>
  <c r="C8" i="11" s="1"/>
  <c r="M10" i="8"/>
  <c r="C9" i="11" s="1"/>
  <c r="I10" i="8"/>
  <c r="C6" i="11" s="1"/>
  <c r="I6" i="11" s="1"/>
  <c r="E10" i="8"/>
  <c r="C7" i="11" s="1"/>
  <c r="V8" i="8"/>
  <c r="R8" i="8"/>
  <c r="N8" i="8"/>
  <c r="J8" i="8"/>
  <c r="F8" i="8"/>
  <c r="B8" i="8"/>
  <c r="A1" i="8"/>
  <c r="Y105" i="7"/>
  <c r="H23" i="10" s="1"/>
  <c r="U105" i="7"/>
  <c r="H22" i="10" s="1"/>
  <c r="Q105" i="7"/>
  <c r="H21" i="10" s="1"/>
  <c r="M105" i="7"/>
  <c r="H20" i="10" s="1"/>
  <c r="I105" i="7"/>
  <c r="H19" i="10" s="1"/>
  <c r="E105" i="7"/>
  <c r="H18" i="10" s="1"/>
  <c r="Y102" i="7"/>
  <c r="G23" i="10" s="1"/>
  <c r="U102" i="7"/>
  <c r="G22" i="10" s="1"/>
  <c r="Q102" i="7"/>
  <c r="G21" i="10" s="1"/>
  <c r="M102" i="7"/>
  <c r="G20" i="10" s="1"/>
  <c r="I102" i="7"/>
  <c r="G19" i="10" s="1"/>
  <c r="E102" i="7"/>
  <c r="G18" i="10" s="1"/>
  <c r="Y99" i="7"/>
  <c r="F23" i="10" s="1"/>
  <c r="U99" i="7"/>
  <c r="F22" i="10" s="1"/>
  <c r="Q99" i="7"/>
  <c r="F21" i="10" s="1"/>
  <c r="M99" i="7"/>
  <c r="F20" i="10" s="1"/>
  <c r="I99" i="7"/>
  <c r="F19" i="10" s="1"/>
  <c r="E99" i="7"/>
  <c r="F18" i="10" s="1"/>
  <c r="Y96" i="7"/>
  <c r="E23" i="10" s="1"/>
  <c r="U96" i="7"/>
  <c r="E22" i="10" s="1"/>
  <c r="Q96" i="7"/>
  <c r="E21" i="10" s="1"/>
  <c r="M96" i="7"/>
  <c r="E20" i="10" s="1"/>
  <c r="I96" i="7"/>
  <c r="E19" i="10" s="1"/>
  <c r="E96" i="7"/>
  <c r="E18" i="10" s="1"/>
  <c r="Y93" i="7"/>
  <c r="D23" i="10" s="1"/>
  <c r="U93" i="7"/>
  <c r="D22" i="10" s="1"/>
  <c r="Q93" i="7"/>
  <c r="D21" i="10" s="1"/>
  <c r="M93" i="7"/>
  <c r="D20" i="10" s="1"/>
  <c r="I93" i="7"/>
  <c r="D19" i="10" s="1"/>
  <c r="E93" i="7"/>
  <c r="D18" i="10" s="1"/>
  <c r="Y84" i="7"/>
  <c r="V114" i="7" s="1"/>
  <c r="U84" i="7"/>
  <c r="C22" i="10" s="1"/>
  <c r="I22" i="10" s="1"/>
  <c r="K22" i="10" s="1"/>
  <c r="Q84" i="7"/>
  <c r="N114" i="7" s="1"/>
  <c r="M84" i="7"/>
  <c r="C20" i="10" s="1"/>
  <c r="I84" i="7"/>
  <c r="C19" i="10" s="1"/>
  <c r="E84" i="7"/>
  <c r="C18" i="10" s="1"/>
  <c r="V82" i="7"/>
  <c r="R82" i="7"/>
  <c r="N82" i="7"/>
  <c r="J82" i="7"/>
  <c r="F82" i="7"/>
  <c r="B82" i="7"/>
  <c r="Y68" i="7"/>
  <c r="H17" i="10" s="1"/>
  <c r="U68" i="7"/>
  <c r="H16" i="10" s="1"/>
  <c r="Q68" i="7"/>
  <c r="H13" i="10" s="1"/>
  <c r="M68" i="7"/>
  <c r="H12" i="10" s="1"/>
  <c r="I68" i="7"/>
  <c r="H11" i="10" s="1"/>
  <c r="E68" i="7"/>
  <c r="H15" i="10" s="1"/>
  <c r="Y65" i="7"/>
  <c r="G17" i="10" s="1"/>
  <c r="U65" i="7"/>
  <c r="G16" i="10" s="1"/>
  <c r="Q65" i="7"/>
  <c r="G13" i="10" s="1"/>
  <c r="M65" i="7"/>
  <c r="G12" i="10" s="1"/>
  <c r="I65" i="7"/>
  <c r="G11" i="10" s="1"/>
  <c r="E65" i="7"/>
  <c r="G15" i="10" s="1"/>
  <c r="Y62" i="7"/>
  <c r="F17" i="10" s="1"/>
  <c r="U62" i="7"/>
  <c r="F16" i="10" s="1"/>
  <c r="Q62" i="7"/>
  <c r="F13" i="10" s="1"/>
  <c r="M62" i="7"/>
  <c r="F12" i="10" s="1"/>
  <c r="I62" i="7"/>
  <c r="F11" i="10" s="1"/>
  <c r="E62" i="7"/>
  <c r="F15" i="10" s="1"/>
  <c r="Y59" i="7"/>
  <c r="E17" i="10" s="1"/>
  <c r="U59" i="7"/>
  <c r="E16" i="10" s="1"/>
  <c r="Q59" i="7"/>
  <c r="E13" i="10" s="1"/>
  <c r="M59" i="7"/>
  <c r="E12" i="10" s="1"/>
  <c r="I59" i="7"/>
  <c r="E11" i="10" s="1"/>
  <c r="E59" i="7"/>
  <c r="E15" i="10" s="1"/>
  <c r="Y56" i="7"/>
  <c r="D17" i="10" s="1"/>
  <c r="U56" i="7"/>
  <c r="D16" i="10" s="1"/>
  <c r="Q56" i="7"/>
  <c r="D13" i="10" s="1"/>
  <c r="M56" i="7"/>
  <c r="D12" i="10" s="1"/>
  <c r="I56" i="7"/>
  <c r="D11" i="10" s="1"/>
  <c r="E56" i="7"/>
  <c r="D15" i="10" s="1"/>
  <c r="Y47" i="7"/>
  <c r="C17" i="10" s="1"/>
  <c r="U47" i="7"/>
  <c r="C16" i="10" s="1"/>
  <c r="Q47" i="7"/>
  <c r="C13" i="10" s="1"/>
  <c r="M47" i="7"/>
  <c r="C12" i="10" s="1"/>
  <c r="I47" i="7"/>
  <c r="C11" i="10" s="1"/>
  <c r="E47" i="7"/>
  <c r="C15" i="10" s="1"/>
  <c r="V45" i="7"/>
  <c r="R45" i="7"/>
  <c r="N45" i="7"/>
  <c r="J45" i="7"/>
  <c r="F45" i="7"/>
  <c r="B45" i="7"/>
  <c r="Y31" i="7"/>
  <c r="H14" i="10" s="1"/>
  <c r="U31" i="7"/>
  <c r="H8" i="10" s="1"/>
  <c r="Q31" i="7"/>
  <c r="H10" i="10" s="1"/>
  <c r="M31" i="7"/>
  <c r="H9" i="10" s="1"/>
  <c r="I31" i="7"/>
  <c r="H6" i="10" s="1"/>
  <c r="E31" i="7"/>
  <c r="H7" i="10" s="1"/>
  <c r="Y28" i="7"/>
  <c r="G14" i="10" s="1"/>
  <c r="U28" i="7"/>
  <c r="G8" i="10" s="1"/>
  <c r="Q28" i="7"/>
  <c r="G10" i="10" s="1"/>
  <c r="M28" i="7"/>
  <c r="G9" i="10" s="1"/>
  <c r="I28" i="7"/>
  <c r="G6" i="10" s="1"/>
  <c r="E28" i="7"/>
  <c r="G7" i="10" s="1"/>
  <c r="Y25" i="7"/>
  <c r="F14" i="10" s="1"/>
  <c r="U25" i="7"/>
  <c r="F8" i="10" s="1"/>
  <c r="Q25" i="7"/>
  <c r="F10" i="10" s="1"/>
  <c r="M25" i="7"/>
  <c r="F9" i="10" s="1"/>
  <c r="I25" i="7"/>
  <c r="F6" i="10" s="1"/>
  <c r="E25" i="7"/>
  <c r="F7" i="10" s="1"/>
  <c r="Y22" i="7"/>
  <c r="E14" i="10" s="1"/>
  <c r="U22" i="7"/>
  <c r="E8" i="10" s="1"/>
  <c r="Q22" i="7"/>
  <c r="E10" i="10" s="1"/>
  <c r="M22" i="7"/>
  <c r="E9" i="10" s="1"/>
  <c r="I22" i="7"/>
  <c r="E6" i="10" s="1"/>
  <c r="E22" i="7"/>
  <c r="E7" i="10" s="1"/>
  <c r="Y19" i="7"/>
  <c r="D14" i="10" s="1"/>
  <c r="U19" i="7"/>
  <c r="D8" i="10" s="1"/>
  <c r="Q19" i="7"/>
  <c r="D10" i="10" s="1"/>
  <c r="M19" i="7"/>
  <c r="D9" i="10" s="1"/>
  <c r="I19" i="7"/>
  <c r="D6" i="10" s="1"/>
  <c r="E19" i="7"/>
  <c r="D7" i="10" s="1"/>
  <c r="Y10" i="7"/>
  <c r="V40" i="7" s="1"/>
  <c r="U10" i="7"/>
  <c r="C8" i="10" s="1"/>
  <c r="Q10" i="7"/>
  <c r="C10" i="10" s="1"/>
  <c r="M10" i="7"/>
  <c r="C9" i="10" s="1"/>
  <c r="I10" i="7"/>
  <c r="C6" i="10" s="1"/>
  <c r="E10" i="7"/>
  <c r="C7" i="10" s="1"/>
  <c r="V8" i="7"/>
  <c r="R8" i="7"/>
  <c r="N8" i="7"/>
  <c r="J8" i="7"/>
  <c r="F8" i="7"/>
  <c r="B8" i="7"/>
  <c r="A1" i="7"/>
  <c r="P111" i="6"/>
  <c r="O111" i="6"/>
  <c r="N111" i="6"/>
  <c r="M111" i="6"/>
  <c r="L111" i="6"/>
  <c r="G111" i="6"/>
  <c r="F111" i="6"/>
  <c r="E111" i="6"/>
  <c r="D111" i="6"/>
  <c r="C111" i="6"/>
  <c r="P110" i="6"/>
  <c r="O110" i="6"/>
  <c r="N110" i="6"/>
  <c r="M110" i="6"/>
  <c r="L110" i="6"/>
  <c r="F110" i="6"/>
  <c r="E110" i="6"/>
  <c r="D110" i="6"/>
  <c r="C110" i="6"/>
  <c r="G110" i="6" s="1"/>
  <c r="O109" i="6"/>
  <c r="N109" i="6"/>
  <c r="M109" i="6"/>
  <c r="L109" i="6"/>
  <c r="P109" i="6" s="1"/>
  <c r="F109" i="6"/>
  <c r="E109" i="6"/>
  <c r="D109" i="6"/>
  <c r="C109" i="6"/>
  <c r="G109" i="6" s="1"/>
  <c r="O108" i="6"/>
  <c r="N108" i="6"/>
  <c r="M108" i="6"/>
  <c r="L108" i="6"/>
  <c r="P108" i="6" s="1"/>
  <c r="G108" i="6"/>
  <c r="F108" i="6"/>
  <c r="E108" i="6"/>
  <c r="D108" i="6"/>
  <c r="C108" i="6"/>
  <c r="P107" i="6"/>
  <c r="O107" i="6"/>
  <c r="N107" i="6"/>
  <c r="M107" i="6"/>
  <c r="L107" i="6"/>
  <c r="G107" i="6"/>
  <c r="F107" i="6"/>
  <c r="E107" i="6"/>
  <c r="D107" i="6"/>
  <c r="C107" i="6"/>
  <c r="P106" i="6"/>
  <c r="O106" i="6"/>
  <c r="N106" i="6"/>
  <c r="M106" i="6"/>
  <c r="L106" i="6"/>
  <c r="F106" i="6"/>
  <c r="E106" i="6"/>
  <c r="D106" i="6"/>
  <c r="C106" i="6"/>
  <c r="G106" i="6" s="1"/>
  <c r="O105" i="6"/>
  <c r="N105" i="6"/>
  <c r="M105" i="6"/>
  <c r="L105" i="6"/>
  <c r="P105" i="6" s="1"/>
  <c r="F105" i="6"/>
  <c r="E105" i="6"/>
  <c r="D105" i="6"/>
  <c r="C105" i="6"/>
  <c r="G105" i="6" s="1"/>
  <c r="O104" i="6"/>
  <c r="N104" i="6"/>
  <c r="M104" i="6"/>
  <c r="L104" i="6"/>
  <c r="P104" i="6" s="1"/>
  <c r="G104" i="6"/>
  <c r="F104" i="6"/>
  <c r="E104" i="6"/>
  <c r="D104" i="6"/>
  <c r="C104" i="6"/>
  <c r="P103" i="6"/>
  <c r="O103" i="6"/>
  <c r="N103" i="6"/>
  <c r="M103" i="6"/>
  <c r="L103" i="6"/>
  <c r="G103" i="6"/>
  <c r="F103" i="6"/>
  <c r="E103" i="6"/>
  <c r="D103" i="6"/>
  <c r="C103" i="6"/>
  <c r="P99" i="6"/>
  <c r="O99" i="6"/>
  <c r="N99" i="6"/>
  <c r="M99" i="6"/>
  <c r="L99" i="6"/>
  <c r="F99" i="6"/>
  <c r="E99" i="6"/>
  <c r="D99" i="6"/>
  <c r="C99" i="6"/>
  <c r="G99" i="6" s="1"/>
  <c r="O98" i="6"/>
  <c r="N98" i="6"/>
  <c r="M98" i="6"/>
  <c r="L98" i="6"/>
  <c r="P98" i="6" s="1"/>
  <c r="F98" i="6"/>
  <c r="E98" i="6"/>
  <c r="D98" i="6"/>
  <c r="C98" i="6"/>
  <c r="G98" i="6" s="1"/>
  <c r="O97" i="6"/>
  <c r="N97" i="6"/>
  <c r="M97" i="6"/>
  <c r="L97" i="6"/>
  <c r="P97" i="6" s="1"/>
  <c r="G97" i="6"/>
  <c r="F97" i="6"/>
  <c r="E97" i="6"/>
  <c r="D97" i="6"/>
  <c r="C97" i="6"/>
  <c r="P96" i="6"/>
  <c r="O96" i="6"/>
  <c r="N96" i="6"/>
  <c r="M96" i="6"/>
  <c r="L96" i="6"/>
  <c r="G96" i="6"/>
  <c r="F96" i="6"/>
  <c r="E96" i="6"/>
  <c r="D96" i="6"/>
  <c r="C96" i="6"/>
  <c r="P95" i="6"/>
  <c r="O95" i="6"/>
  <c r="N95" i="6"/>
  <c r="M95" i="6"/>
  <c r="L95" i="6"/>
  <c r="F95" i="6"/>
  <c r="E95" i="6"/>
  <c r="D95" i="6"/>
  <c r="C95" i="6"/>
  <c r="G95" i="6" s="1"/>
  <c r="O94" i="6"/>
  <c r="N94" i="6"/>
  <c r="M94" i="6"/>
  <c r="L94" i="6"/>
  <c r="P94" i="6" s="1"/>
  <c r="F94" i="6"/>
  <c r="E94" i="6"/>
  <c r="D94" i="6"/>
  <c r="C94" i="6"/>
  <c r="G94" i="6" s="1"/>
  <c r="O93" i="6"/>
  <c r="N93" i="6"/>
  <c r="M93" i="6"/>
  <c r="L93" i="6"/>
  <c r="P93" i="6" s="1"/>
  <c r="G93" i="6"/>
  <c r="F93" i="6"/>
  <c r="E93" i="6"/>
  <c r="D93" i="6"/>
  <c r="C93" i="6"/>
  <c r="P92" i="6"/>
  <c r="O92" i="6"/>
  <c r="N92" i="6"/>
  <c r="M92" i="6"/>
  <c r="L92" i="6"/>
  <c r="F92" i="6"/>
  <c r="E92" i="6"/>
  <c r="D92" i="6"/>
  <c r="C92" i="6"/>
  <c r="G92" i="6" s="1"/>
  <c r="P91" i="6"/>
  <c r="O91" i="6"/>
  <c r="N91" i="6"/>
  <c r="M91" i="6"/>
  <c r="L91" i="6"/>
  <c r="F91" i="6"/>
  <c r="E91" i="6"/>
  <c r="D91" i="6"/>
  <c r="C91" i="6"/>
  <c r="G91" i="6" s="1"/>
  <c r="O87" i="6"/>
  <c r="N87" i="6"/>
  <c r="M87" i="6"/>
  <c r="L87" i="6"/>
  <c r="P87" i="6" s="1"/>
  <c r="G87" i="6"/>
  <c r="F87" i="6"/>
  <c r="E87" i="6"/>
  <c r="D87" i="6"/>
  <c r="C87" i="6"/>
  <c r="O86" i="6"/>
  <c r="N86" i="6"/>
  <c r="M86" i="6"/>
  <c r="L86" i="6"/>
  <c r="P86" i="6" s="1"/>
  <c r="F86" i="6"/>
  <c r="E86" i="6"/>
  <c r="D86" i="6"/>
  <c r="C86" i="6"/>
  <c r="G86" i="6" s="1"/>
  <c r="O85" i="6"/>
  <c r="N85" i="6"/>
  <c r="M85" i="6"/>
  <c r="L85" i="6"/>
  <c r="P85" i="6" s="1"/>
  <c r="F85" i="6"/>
  <c r="E85" i="6"/>
  <c r="D85" i="6"/>
  <c r="C85" i="6"/>
  <c r="G85" i="6" s="1"/>
  <c r="P84" i="6"/>
  <c r="O84" i="6"/>
  <c r="N84" i="6"/>
  <c r="M84" i="6"/>
  <c r="L84" i="6"/>
  <c r="G84" i="6"/>
  <c r="F84" i="6"/>
  <c r="E84" i="6"/>
  <c r="D84" i="6"/>
  <c r="C84" i="6"/>
  <c r="P83" i="6"/>
  <c r="O83" i="6"/>
  <c r="N83" i="6"/>
  <c r="M83" i="6"/>
  <c r="L83" i="6"/>
  <c r="G83" i="6"/>
  <c r="F83" i="6"/>
  <c r="E83" i="6"/>
  <c r="D83" i="6"/>
  <c r="C83" i="6"/>
  <c r="O82" i="6"/>
  <c r="N82" i="6"/>
  <c r="M82" i="6"/>
  <c r="L82" i="6"/>
  <c r="P82" i="6" s="1"/>
  <c r="G82" i="6"/>
  <c r="F82" i="6"/>
  <c r="E82" i="6"/>
  <c r="D82" i="6"/>
  <c r="C82" i="6"/>
  <c r="O81" i="6"/>
  <c r="N81" i="6"/>
  <c r="M81" i="6"/>
  <c r="L81" i="6"/>
  <c r="P81" i="6" s="1"/>
  <c r="G81" i="6"/>
  <c r="F81" i="6"/>
  <c r="E81" i="6"/>
  <c r="D81" i="6"/>
  <c r="C81" i="6"/>
  <c r="P80" i="6"/>
  <c r="O80" i="6"/>
  <c r="N80" i="6"/>
  <c r="M80" i="6"/>
  <c r="L80" i="6"/>
  <c r="F80" i="6"/>
  <c r="E80" i="6"/>
  <c r="D80" i="6"/>
  <c r="C80" i="6"/>
  <c r="G80" i="6" s="1"/>
  <c r="O79" i="6"/>
  <c r="N79" i="6"/>
  <c r="M79" i="6"/>
  <c r="L79" i="6"/>
  <c r="P79" i="6" s="1"/>
  <c r="F79" i="6"/>
  <c r="E79" i="6"/>
  <c r="D79" i="6"/>
  <c r="C79" i="6"/>
  <c r="G79" i="6" s="1"/>
  <c r="O75" i="6"/>
  <c r="N75" i="6"/>
  <c r="M75" i="6"/>
  <c r="L75" i="6"/>
  <c r="P75" i="6" s="1"/>
  <c r="G75" i="6"/>
  <c r="F75" i="6"/>
  <c r="E75" i="6"/>
  <c r="D75" i="6"/>
  <c r="C75" i="6"/>
  <c r="O74" i="6"/>
  <c r="N74" i="6"/>
  <c r="M74" i="6"/>
  <c r="L74" i="6"/>
  <c r="P74" i="6" s="1"/>
  <c r="F74" i="6"/>
  <c r="E74" i="6"/>
  <c r="D74" i="6"/>
  <c r="C74" i="6"/>
  <c r="G74" i="6" s="1"/>
  <c r="P73" i="6"/>
  <c r="O73" i="6"/>
  <c r="N73" i="6"/>
  <c r="M73" i="6"/>
  <c r="L73" i="6"/>
  <c r="F73" i="6"/>
  <c r="E73" i="6"/>
  <c r="D73" i="6"/>
  <c r="C73" i="6"/>
  <c r="G73" i="6" s="1"/>
  <c r="P72" i="6"/>
  <c r="O72" i="6"/>
  <c r="N72" i="6"/>
  <c r="M72" i="6"/>
  <c r="L72" i="6"/>
  <c r="F72" i="6"/>
  <c r="E72" i="6"/>
  <c r="D72" i="6"/>
  <c r="C72" i="6"/>
  <c r="G72" i="6" s="1"/>
  <c r="O71" i="6"/>
  <c r="N71" i="6"/>
  <c r="M71" i="6"/>
  <c r="L71" i="6"/>
  <c r="P71" i="6" s="1"/>
  <c r="F71" i="6"/>
  <c r="E71" i="6"/>
  <c r="D71" i="6"/>
  <c r="C71" i="6"/>
  <c r="G71" i="6" s="1"/>
  <c r="O70" i="6"/>
  <c r="N70" i="6"/>
  <c r="M70" i="6"/>
  <c r="L70" i="6"/>
  <c r="P70" i="6" s="1"/>
  <c r="G70" i="6"/>
  <c r="F70" i="6"/>
  <c r="E70" i="6"/>
  <c r="D70" i="6"/>
  <c r="C70" i="6"/>
  <c r="P69" i="6"/>
  <c r="O69" i="6"/>
  <c r="N69" i="6"/>
  <c r="M69" i="6"/>
  <c r="L69" i="6"/>
  <c r="G69" i="6"/>
  <c r="F69" i="6"/>
  <c r="E69" i="6"/>
  <c r="D69" i="6"/>
  <c r="C69" i="6"/>
  <c r="P68" i="6"/>
  <c r="O68" i="6"/>
  <c r="N68" i="6"/>
  <c r="M68" i="6"/>
  <c r="L68" i="6"/>
  <c r="F68" i="6"/>
  <c r="E68" i="6"/>
  <c r="D68" i="6"/>
  <c r="C68" i="6"/>
  <c r="G68" i="6" s="1"/>
  <c r="O67" i="6"/>
  <c r="N67" i="6"/>
  <c r="M67" i="6"/>
  <c r="L67" i="6"/>
  <c r="P67" i="6" s="1"/>
  <c r="G67" i="6"/>
  <c r="F67" i="6"/>
  <c r="E67" i="6"/>
  <c r="D67" i="6"/>
  <c r="C67" i="6"/>
  <c r="P63" i="6"/>
  <c r="O63" i="6"/>
  <c r="N63" i="6"/>
  <c r="M63" i="6"/>
  <c r="L63" i="6"/>
  <c r="G63" i="6"/>
  <c r="F63" i="6"/>
  <c r="E63" i="6"/>
  <c r="D63" i="6"/>
  <c r="C63" i="6"/>
  <c r="P62" i="6"/>
  <c r="O62" i="6"/>
  <c r="N62" i="6"/>
  <c r="M62" i="6"/>
  <c r="L62" i="6"/>
  <c r="F62" i="6"/>
  <c r="E62" i="6"/>
  <c r="D62" i="6"/>
  <c r="C62" i="6"/>
  <c r="G62" i="6" s="1"/>
  <c r="O61" i="6"/>
  <c r="N61" i="6"/>
  <c r="M61" i="6"/>
  <c r="L61" i="6"/>
  <c r="P61" i="6" s="1"/>
  <c r="F61" i="6"/>
  <c r="E61" i="6"/>
  <c r="D61" i="6"/>
  <c r="C61" i="6"/>
  <c r="G61" i="6" s="1"/>
  <c r="O60" i="6"/>
  <c r="N60" i="6"/>
  <c r="M60" i="6"/>
  <c r="L60" i="6"/>
  <c r="P60" i="6" s="1"/>
  <c r="F60" i="6"/>
  <c r="E60" i="6"/>
  <c r="D60" i="6"/>
  <c r="C60" i="6"/>
  <c r="G60" i="6" s="1"/>
  <c r="O59" i="6"/>
  <c r="N59" i="6"/>
  <c r="M59" i="6"/>
  <c r="L59" i="6"/>
  <c r="P59" i="6" s="1"/>
  <c r="F59" i="6"/>
  <c r="E59" i="6"/>
  <c r="D59" i="6"/>
  <c r="C59" i="6"/>
  <c r="G59" i="6" s="1"/>
  <c r="P58" i="6"/>
  <c r="O58" i="6"/>
  <c r="N58" i="6"/>
  <c r="M58" i="6"/>
  <c r="L58" i="6"/>
  <c r="G58" i="6"/>
  <c r="F58" i="6"/>
  <c r="E58" i="6"/>
  <c r="D58" i="6"/>
  <c r="C58" i="6"/>
  <c r="P57" i="6"/>
  <c r="O57" i="6"/>
  <c r="N57" i="6"/>
  <c r="M57" i="6"/>
  <c r="L57" i="6"/>
  <c r="G57" i="6"/>
  <c r="F57" i="6"/>
  <c r="E57" i="6"/>
  <c r="D57" i="6"/>
  <c r="C57" i="6"/>
  <c r="O56" i="6"/>
  <c r="N56" i="6"/>
  <c r="M56" i="6"/>
  <c r="L56" i="6"/>
  <c r="P56" i="6" s="1"/>
  <c r="F56" i="6"/>
  <c r="E56" i="6"/>
  <c r="D56" i="6"/>
  <c r="C56" i="6"/>
  <c r="N55" i="6"/>
  <c r="M55" i="6"/>
  <c r="L55" i="6"/>
  <c r="F55" i="6"/>
  <c r="E55" i="6"/>
  <c r="D55" i="6"/>
  <c r="C55" i="6"/>
  <c r="O51" i="6"/>
  <c r="N51" i="6"/>
  <c r="M51" i="6"/>
  <c r="L51" i="6"/>
  <c r="P51" i="6" s="1"/>
  <c r="G51" i="6"/>
  <c r="F51" i="6"/>
  <c r="E51" i="6"/>
  <c r="D51" i="6"/>
  <c r="C51" i="6"/>
  <c r="P50" i="6"/>
  <c r="O50" i="6"/>
  <c r="N50" i="6"/>
  <c r="M50" i="6"/>
  <c r="L50" i="6"/>
  <c r="F50" i="6"/>
  <c r="E50" i="6"/>
  <c r="D50" i="6"/>
  <c r="C50" i="6"/>
  <c r="G50" i="6" s="1"/>
  <c r="P49" i="6"/>
  <c r="O49" i="6"/>
  <c r="N49" i="6"/>
  <c r="M49" i="6"/>
  <c r="L49" i="6"/>
  <c r="F49" i="6"/>
  <c r="E49" i="6"/>
  <c r="D49" i="6"/>
  <c r="C49" i="6"/>
  <c r="G49" i="6" s="1"/>
  <c r="O48" i="6"/>
  <c r="N48" i="6"/>
  <c r="M48" i="6"/>
  <c r="L48" i="6"/>
  <c r="P48" i="6" s="1"/>
  <c r="G48" i="6"/>
  <c r="F48" i="6"/>
  <c r="E48" i="6"/>
  <c r="D48" i="6"/>
  <c r="C48" i="6"/>
  <c r="O47" i="6"/>
  <c r="N47" i="6"/>
  <c r="M47" i="6"/>
  <c r="L47" i="6"/>
  <c r="P47" i="6" s="1"/>
  <c r="F47" i="6"/>
  <c r="E47" i="6"/>
  <c r="D47" i="6"/>
  <c r="C47" i="6"/>
  <c r="G47" i="6" s="1"/>
  <c r="O46" i="6"/>
  <c r="N46" i="6"/>
  <c r="M46" i="6"/>
  <c r="L46" i="6"/>
  <c r="P46" i="6" s="1"/>
  <c r="F46" i="6"/>
  <c r="E46" i="6"/>
  <c r="D46" i="6"/>
  <c r="C46" i="6"/>
  <c r="G46" i="6" s="1"/>
  <c r="P45" i="6"/>
  <c r="O45" i="6"/>
  <c r="N45" i="6"/>
  <c r="M45" i="6"/>
  <c r="L45" i="6"/>
  <c r="F45" i="6"/>
  <c r="E45" i="6"/>
  <c r="D45" i="6"/>
  <c r="C45" i="6"/>
  <c r="O44" i="6"/>
  <c r="N44" i="6"/>
  <c r="M44" i="6"/>
  <c r="L44" i="6"/>
  <c r="P44" i="6" s="1"/>
  <c r="F44" i="6"/>
  <c r="E44" i="6"/>
  <c r="D44" i="6"/>
  <c r="C44" i="6"/>
  <c r="O43" i="6"/>
  <c r="N43" i="6"/>
  <c r="M43" i="6"/>
  <c r="L43" i="6"/>
  <c r="F43" i="6"/>
  <c r="E43" i="6"/>
  <c r="D43" i="6"/>
  <c r="C43" i="6"/>
  <c r="G43" i="6" s="1"/>
  <c r="O39" i="6"/>
  <c r="N39" i="6"/>
  <c r="M39" i="6"/>
  <c r="L39" i="6"/>
  <c r="P39" i="6" s="1"/>
  <c r="G39" i="6"/>
  <c r="F39" i="6"/>
  <c r="E39" i="6"/>
  <c r="D39" i="6"/>
  <c r="C39" i="6"/>
  <c r="O38" i="6"/>
  <c r="N38" i="6"/>
  <c r="M38" i="6"/>
  <c r="L38" i="6"/>
  <c r="P38" i="6" s="1"/>
  <c r="G38" i="6"/>
  <c r="F38" i="6"/>
  <c r="E38" i="6"/>
  <c r="D38" i="6"/>
  <c r="C38" i="6"/>
  <c r="P37" i="6"/>
  <c r="O37" i="6"/>
  <c r="N37" i="6"/>
  <c r="M37" i="6"/>
  <c r="L37" i="6"/>
  <c r="F37" i="6"/>
  <c r="E37" i="6"/>
  <c r="D37" i="6"/>
  <c r="C37" i="6"/>
  <c r="G37" i="6" s="1"/>
  <c r="P36" i="6"/>
  <c r="O36" i="6"/>
  <c r="N36" i="6"/>
  <c r="M36" i="6"/>
  <c r="L36" i="6"/>
  <c r="F36" i="6"/>
  <c r="E36" i="6"/>
  <c r="D36" i="6"/>
  <c r="C36" i="6"/>
  <c r="G36" i="6" s="1"/>
  <c r="P35" i="6"/>
  <c r="O35" i="6"/>
  <c r="N35" i="6"/>
  <c r="M35" i="6"/>
  <c r="L35" i="6"/>
  <c r="F35" i="6"/>
  <c r="E35" i="6"/>
  <c r="D35" i="6"/>
  <c r="C35" i="6"/>
  <c r="O34" i="6"/>
  <c r="N34" i="6"/>
  <c r="M34" i="6"/>
  <c r="L34" i="6"/>
  <c r="P34" i="6" s="1"/>
  <c r="F34" i="6"/>
  <c r="E34" i="6"/>
  <c r="D34" i="6"/>
  <c r="C34" i="6"/>
  <c r="O33" i="6"/>
  <c r="N33" i="6"/>
  <c r="M33" i="6"/>
  <c r="L33" i="6"/>
  <c r="P33" i="6" s="1"/>
  <c r="F33" i="6"/>
  <c r="E33" i="6"/>
  <c r="D33" i="6"/>
  <c r="C33" i="6"/>
  <c r="O32" i="6"/>
  <c r="N32" i="6"/>
  <c r="M32" i="6"/>
  <c r="L32" i="6"/>
  <c r="F32" i="6"/>
  <c r="E32" i="6"/>
  <c r="D32" i="6"/>
  <c r="C32" i="6"/>
  <c r="O31" i="6"/>
  <c r="N31" i="6"/>
  <c r="M31" i="6"/>
  <c r="L31" i="6"/>
  <c r="P31" i="6" s="1"/>
  <c r="G31" i="6"/>
  <c r="F31" i="6"/>
  <c r="E31" i="6"/>
  <c r="D31" i="6"/>
  <c r="C31" i="6"/>
  <c r="P27" i="6"/>
  <c r="O27" i="6"/>
  <c r="N27" i="6"/>
  <c r="M27" i="6"/>
  <c r="L27" i="6"/>
  <c r="F27" i="6"/>
  <c r="E27" i="6"/>
  <c r="D27" i="6"/>
  <c r="C27" i="6"/>
  <c r="G27" i="6" s="1"/>
  <c r="P26" i="6"/>
  <c r="O26" i="6"/>
  <c r="N26" i="6"/>
  <c r="M26" i="6"/>
  <c r="L26" i="6"/>
  <c r="F26" i="6"/>
  <c r="E26" i="6"/>
  <c r="D26" i="6"/>
  <c r="C26" i="6"/>
  <c r="G26" i="6" s="1"/>
  <c r="O25" i="6"/>
  <c r="N25" i="6"/>
  <c r="M25" i="6"/>
  <c r="L25" i="6"/>
  <c r="P25" i="6" s="1"/>
  <c r="F25" i="6"/>
  <c r="E25" i="6"/>
  <c r="D25" i="6"/>
  <c r="C25" i="6"/>
  <c r="G25" i="6" s="1"/>
  <c r="O24" i="6"/>
  <c r="N24" i="6"/>
  <c r="M24" i="6"/>
  <c r="L24" i="6"/>
  <c r="P24" i="6" s="1"/>
  <c r="G24" i="6"/>
  <c r="F24" i="6"/>
  <c r="E24" i="6"/>
  <c r="D24" i="6"/>
  <c r="C24" i="6"/>
  <c r="P23" i="6"/>
  <c r="O23" i="6"/>
  <c r="N23" i="6"/>
  <c r="M23" i="6"/>
  <c r="L23" i="6"/>
  <c r="G23" i="6"/>
  <c r="F23" i="6"/>
  <c r="E23" i="6"/>
  <c r="D23" i="6"/>
  <c r="C23" i="6"/>
  <c r="O22" i="6"/>
  <c r="N22" i="6"/>
  <c r="M22" i="6"/>
  <c r="L22" i="6"/>
  <c r="F22" i="6"/>
  <c r="E22" i="6"/>
  <c r="D22" i="6"/>
  <c r="C22" i="6"/>
  <c r="G22" i="6" s="1"/>
  <c r="O21" i="6"/>
  <c r="N21" i="6"/>
  <c r="M21" i="6"/>
  <c r="L21" i="6"/>
  <c r="F21" i="6"/>
  <c r="E21" i="6"/>
  <c r="D21" i="6"/>
  <c r="C21" i="6"/>
  <c r="G21" i="6" s="1"/>
  <c r="O20" i="6"/>
  <c r="N20" i="6"/>
  <c r="M20" i="6"/>
  <c r="L20" i="6"/>
  <c r="G20" i="6"/>
  <c r="F20" i="6"/>
  <c r="E20" i="6"/>
  <c r="D20" i="6"/>
  <c r="C20" i="6"/>
  <c r="P19" i="6"/>
  <c r="O19" i="6"/>
  <c r="N19" i="6"/>
  <c r="M19" i="6"/>
  <c r="L19" i="6"/>
  <c r="F19" i="6"/>
  <c r="E19" i="6"/>
  <c r="D19" i="6"/>
  <c r="C19" i="6"/>
  <c r="O15" i="6"/>
  <c r="N15" i="6"/>
  <c r="M15" i="6"/>
  <c r="L15" i="6"/>
  <c r="P15" i="6" s="1"/>
  <c r="G15" i="6"/>
  <c r="F15" i="6"/>
  <c r="E15" i="6"/>
  <c r="D15" i="6"/>
  <c r="C15" i="6"/>
  <c r="P14" i="6"/>
  <c r="O14" i="6"/>
  <c r="N14" i="6"/>
  <c r="M14" i="6"/>
  <c r="L14" i="6"/>
  <c r="G14" i="6"/>
  <c r="F14" i="6"/>
  <c r="E14" i="6"/>
  <c r="D14" i="6"/>
  <c r="C14" i="6"/>
  <c r="P13" i="6"/>
  <c r="O13" i="6"/>
  <c r="N13" i="6"/>
  <c r="M13" i="6"/>
  <c r="L13" i="6"/>
  <c r="E13" i="6"/>
  <c r="D13" i="6"/>
  <c r="C13" i="6"/>
  <c r="P12" i="6"/>
  <c r="O12" i="6"/>
  <c r="N12" i="6"/>
  <c r="M12" i="6"/>
  <c r="L12" i="6"/>
  <c r="F12" i="6"/>
  <c r="E12" i="6"/>
  <c r="D12" i="6"/>
  <c r="C12" i="6"/>
  <c r="P11" i="6"/>
  <c r="O11" i="6"/>
  <c r="N11" i="6"/>
  <c r="M11" i="6"/>
  <c r="L11" i="6"/>
  <c r="F11" i="6"/>
  <c r="E11" i="6"/>
  <c r="D11" i="6"/>
  <c r="C11" i="6"/>
  <c r="O10" i="6"/>
  <c r="N10" i="6"/>
  <c r="M10" i="6"/>
  <c r="L10" i="6"/>
  <c r="F10" i="6"/>
  <c r="E10" i="6"/>
  <c r="D10" i="6"/>
  <c r="C10" i="6"/>
  <c r="N9" i="6"/>
  <c r="M9" i="6"/>
  <c r="L9" i="6"/>
  <c r="F9" i="6"/>
  <c r="E9" i="6"/>
  <c r="D9" i="6"/>
  <c r="C9" i="6"/>
  <c r="O8" i="6"/>
  <c r="N8" i="6"/>
  <c r="M8" i="6"/>
  <c r="L8" i="6"/>
  <c r="F8" i="6"/>
  <c r="E8" i="6"/>
  <c r="D8" i="6"/>
  <c r="C8" i="6"/>
  <c r="G8" i="6" s="1"/>
  <c r="O7" i="6"/>
  <c r="N7" i="6"/>
  <c r="M7" i="6"/>
  <c r="L7" i="6"/>
  <c r="G7" i="6"/>
  <c r="F7" i="6"/>
  <c r="E7" i="6"/>
  <c r="D7" i="6"/>
  <c r="C7" i="6"/>
  <c r="A1" i="6"/>
  <c r="M111" i="5"/>
  <c r="L111" i="5"/>
  <c r="K111" i="5"/>
  <c r="J111" i="5"/>
  <c r="K19" i="16" s="1"/>
  <c r="F111" i="5"/>
  <c r="E111" i="5"/>
  <c r="D111" i="5"/>
  <c r="C111" i="5"/>
  <c r="K18" i="16" s="1"/>
  <c r="M110" i="5"/>
  <c r="L110" i="5"/>
  <c r="K110" i="5"/>
  <c r="J110" i="5"/>
  <c r="J19" i="16" s="1"/>
  <c r="F110" i="5"/>
  <c r="E110" i="5"/>
  <c r="D110" i="5"/>
  <c r="C110" i="5"/>
  <c r="J18" i="16" s="1"/>
  <c r="M109" i="5"/>
  <c r="L109" i="5"/>
  <c r="K109" i="5"/>
  <c r="J109" i="5"/>
  <c r="I19" i="16" s="1"/>
  <c r="F109" i="5"/>
  <c r="E109" i="5"/>
  <c r="D109" i="5"/>
  <c r="C109" i="5"/>
  <c r="I18" i="16" s="1"/>
  <c r="M108" i="5"/>
  <c r="L108" i="5"/>
  <c r="K108" i="5"/>
  <c r="J108" i="5"/>
  <c r="H19" i="16" s="1"/>
  <c r="F108" i="5"/>
  <c r="E108" i="5"/>
  <c r="D108" i="5"/>
  <c r="C108" i="5"/>
  <c r="H18" i="16" s="1"/>
  <c r="M107" i="5"/>
  <c r="L107" i="5"/>
  <c r="K107" i="5"/>
  <c r="J107" i="5"/>
  <c r="G19" i="16" s="1"/>
  <c r="F107" i="5"/>
  <c r="E107" i="5"/>
  <c r="D107" i="5"/>
  <c r="C107" i="5"/>
  <c r="G18" i="16" s="1"/>
  <c r="M106" i="5"/>
  <c r="L106" i="5"/>
  <c r="K106" i="5"/>
  <c r="J106" i="5"/>
  <c r="F19" i="16" s="1"/>
  <c r="F106" i="5"/>
  <c r="E106" i="5"/>
  <c r="D106" i="5"/>
  <c r="C106" i="5"/>
  <c r="F18" i="16" s="1"/>
  <c r="M105" i="5"/>
  <c r="L105" i="5"/>
  <c r="K105" i="5"/>
  <c r="J105" i="5"/>
  <c r="E19" i="16" s="1"/>
  <c r="F105" i="5"/>
  <c r="E105" i="5"/>
  <c r="D105" i="5"/>
  <c r="C105" i="5"/>
  <c r="E18" i="16" s="1"/>
  <c r="M104" i="5"/>
  <c r="L104" i="5"/>
  <c r="K104" i="5"/>
  <c r="J104" i="5"/>
  <c r="D19" i="16" s="1"/>
  <c r="F104" i="5"/>
  <c r="E104" i="5"/>
  <c r="D104" i="5"/>
  <c r="C104" i="5"/>
  <c r="D18" i="16" s="1"/>
  <c r="M103" i="5"/>
  <c r="L103" i="5"/>
  <c r="K103" i="5"/>
  <c r="J103" i="5"/>
  <c r="C19" i="16" s="1"/>
  <c r="F103" i="5"/>
  <c r="E103" i="5"/>
  <c r="D103" i="5"/>
  <c r="C103" i="5"/>
  <c r="C18" i="16" s="1"/>
  <c r="M99" i="5"/>
  <c r="L99" i="5"/>
  <c r="K99" i="5"/>
  <c r="J99" i="5"/>
  <c r="K17" i="16" s="1"/>
  <c r="F99" i="5"/>
  <c r="E99" i="5"/>
  <c r="D99" i="5"/>
  <c r="C99" i="5"/>
  <c r="K16" i="16" s="1"/>
  <c r="M98" i="5"/>
  <c r="L98" i="5"/>
  <c r="K98" i="5"/>
  <c r="J98" i="5"/>
  <c r="J17" i="16" s="1"/>
  <c r="F98" i="5"/>
  <c r="E98" i="5"/>
  <c r="D98" i="5"/>
  <c r="C98" i="5"/>
  <c r="J16" i="16" s="1"/>
  <c r="M97" i="5"/>
  <c r="L97" i="5"/>
  <c r="K97" i="5"/>
  <c r="J97" i="5"/>
  <c r="I17" i="16" s="1"/>
  <c r="F97" i="5"/>
  <c r="E97" i="5"/>
  <c r="D97" i="5"/>
  <c r="C97" i="5"/>
  <c r="I16" i="16" s="1"/>
  <c r="M96" i="5"/>
  <c r="L96" i="5"/>
  <c r="K96" i="5"/>
  <c r="J96" i="5"/>
  <c r="H17" i="16" s="1"/>
  <c r="F96" i="5"/>
  <c r="E96" i="5"/>
  <c r="D96" i="5"/>
  <c r="C96" i="5"/>
  <c r="H16" i="16" s="1"/>
  <c r="M95" i="5"/>
  <c r="L95" i="5"/>
  <c r="K95" i="5"/>
  <c r="J95" i="5"/>
  <c r="G17" i="16" s="1"/>
  <c r="F95" i="5"/>
  <c r="E95" i="5"/>
  <c r="D95" i="5"/>
  <c r="C95" i="5"/>
  <c r="G16" i="16" s="1"/>
  <c r="M94" i="5"/>
  <c r="L94" i="5"/>
  <c r="K94" i="5"/>
  <c r="J94" i="5"/>
  <c r="F17" i="16" s="1"/>
  <c r="F94" i="5"/>
  <c r="E94" i="5"/>
  <c r="D94" i="5"/>
  <c r="C94" i="5"/>
  <c r="F16" i="16" s="1"/>
  <c r="M93" i="5"/>
  <c r="L93" i="5"/>
  <c r="K93" i="5"/>
  <c r="J93" i="5"/>
  <c r="E17" i="16" s="1"/>
  <c r="F93" i="5"/>
  <c r="E93" i="5"/>
  <c r="D93" i="5"/>
  <c r="C93" i="5"/>
  <c r="E16" i="16" s="1"/>
  <c r="M92" i="5"/>
  <c r="L92" i="5"/>
  <c r="K92" i="5"/>
  <c r="J92" i="5"/>
  <c r="D17" i="16" s="1"/>
  <c r="F92" i="5"/>
  <c r="E92" i="5"/>
  <c r="D92" i="5"/>
  <c r="C92" i="5"/>
  <c r="D16" i="16" s="1"/>
  <c r="M91" i="5"/>
  <c r="L91" i="5"/>
  <c r="K91" i="5"/>
  <c r="J91" i="5"/>
  <c r="C17" i="16" s="1"/>
  <c r="F91" i="5"/>
  <c r="E91" i="5"/>
  <c r="D91" i="5"/>
  <c r="C91" i="5"/>
  <c r="C16" i="16" s="1"/>
  <c r="M87" i="5"/>
  <c r="L87" i="5"/>
  <c r="K87" i="5"/>
  <c r="J87" i="5"/>
  <c r="K15" i="16" s="1"/>
  <c r="F87" i="5"/>
  <c r="E87" i="5"/>
  <c r="D87" i="5"/>
  <c r="C87" i="5"/>
  <c r="K14" i="16" s="1"/>
  <c r="M86" i="5"/>
  <c r="L86" i="5"/>
  <c r="K86" i="5"/>
  <c r="J86" i="5"/>
  <c r="J15" i="16" s="1"/>
  <c r="F86" i="5"/>
  <c r="E86" i="5"/>
  <c r="D86" i="5"/>
  <c r="C86" i="5"/>
  <c r="J14" i="16" s="1"/>
  <c r="M85" i="5"/>
  <c r="L85" i="5"/>
  <c r="K85" i="5"/>
  <c r="J85" i="5"/>
  <c r="I15" i="16" s="1"/>
  <c r="F85" i="5"/>
  <c r="E85" i="5"/>
  <c r="D85" i="5"/>
  <c r="C85" i="5"/>
  <c r="I14" i="16" s="1"/>
  <c r="M84" i="5"/>
  <c r="L84" i="5"/>
  <c r="K84" i="5"/>
  <c r="J84" i="5"/>
  <c r="H15" i="16" s="1"/>
  <c r="F84" i="5"/>
  <c r="E84" i="5"/>
  <c r="D84" i="5"/>
  <c r="C84" i="5"/>
  <c r="H14" i="16" s="1"/>
  <c r="M83" i="5"/>
  <c r="L83" i="5"/>
  <c r="K83" i="5"/>
  <c r="J83" i="5"/>
  <c r="G15" i="16" s="1"/>
  <c r="F83" i="5"/>
  <c r="E83" i="5"/>
  <c r="D83" i="5"/>
  <c r="C83" i="5"/>
  <c r="G14" i="16" s="1"/>
  <c r="M82" i="5"/>
  <c r="L82" i="5"/>
  <c r="K82" i="5"/>
  <c r="J82" i="5"/>
  <c r="F15" i="16" s="1"/>
  <c r="F82" i="5"/>
  <c r="E82" i="5"/>
  <c r="D82" i="5"/>
  <c r="C82" i="5"/>
  <c r="F14" i="16" s="1"/>
  <c r="M81" i="5"/>
  <c r="L81" i="5"/>
  <c r="K81" i="5"/>
  <c r="J81" i="5"/>
  <c r="E15" i="16" s="1"/>
  <c r="F81" i="5"/>
  <c r="E81" i="5"/>
  <c r="D81" i="5"/>
  <c r="C81" i="5"/>
  <c r="E14" i="16" s="1"/>
  <c r="M80" i="5"/>
  <c r="L80" i="5"/>
  <c r="K80" i="5"/>
  <c r="J80" i="5"/>
  <c r="D15" i="16" s="1"/>
  <c r="F80" i="5"/>
  <c r="E80" i="5"/>
  <c r="D80" i="5"/>
  <c r="C80" i="5"/>
  <c r="D14" i="16" s="1"/>
  <c r="M79" i="5"/>
  <c r="L79" i="5"/>
  <c r="K79" i="5"/>
  <c r="J79" i="5"/>
  <c r="C15" i="16" s="1"/>
  <c r="F79" i="5"/>
  <c r="E79" i="5"/>
  <c r="D79" i="5"/>
  <c r="C79" i="5"/>
  <c r="C14" i="16" s="1"/>
  <c r="M75" i="5"/>
  <c r="L75" i="5"/>
  <c r="K75" i="5"/>
  <c r="J75" i="5"/>
  <c r="K13" i="16" s="1"/>
  <c r="F75" i="5"/>
  <c r="E75" i="5"/>
  <c r="D75" i="5"/>
  <c r="C75" i="5"/>
  <c r="K12" i="16" s="1"/>
  <c r="M74" i="5"/>
  <c r="L74" i="5"/>
  <c r="K74" i="5"/>
  <c r="J74" i="5"/>
  <c r="J13" i="16" s="1"/>
  <c r="F74" i="5"/>
  <c r="E74" i="5"/>
  <c r="D74" i="5"/>
  <c r="C74" i="5"/>
  <c r="J12" i="16" s="1"/>
  <c r="M73" i="5"/>
  <c r="L73" i="5"/>
  <c r="K73" i="5"/>
  <c r="J73" i="5"/>
  <c r="I13" i="16" s="1"/>
  <c r="F73" i="5"/>
  <c r="E73" i="5"/>
  <c r="D73" i="5"/>
  <c r="C73" i="5"/>
  <c r="I12" i="16" s="1"/>
  <c r="M72" i="5"/>
  <c r="L72" i="5"/>
  <c r="K72" i="5"/>
  <c r="J72" i="5"/>
  <c r="H13" i="16" s="1"/>
  <c r="F72" i="5"/>
  <c r="E72" i="5"/>
  <c r="D72" i="5"/>
  <c r="C72" i="5"/>
  <c r="H12" i="16" s="1"/>
  <c r="M71" i="5"/>
  <c r="L71" i="5"/>
  <c r="K71" i="5"/>
  <c r="J71" i="5"/>
  <c r="G13" i="16" s="1"/>
  <c r="F71" i="5"/>
  <c r="E71" i="5"/>
  <c r="D71" i="5"/>
  <c r="C71" i="5"/>
  <c r="G12" i="16" s="1"/>
  <c r="M70" i="5"/>
  <c r="L70" i="5"/>
  <c r="K70" i="5"/>
  <c r="J70" i="5"/>
  <c r="F13" i="16" s="1"/>
  <c r="F70" i="5"/>
  <c r="E70" i="5"/>
  <c r="D70" i="5"/>
  <c r="C70" i="5"/>
  <c r="F12" i="16" s="1"/>
  <c r="M69" i="5"/>
  <c r="L69" i="5"/>
  <c r="K69" i="5"/>
  <c r="J69" i="5"/>
  <c r="E13" i="16" s="1"/>
  <c r="F69" i="5"/>
  <c r="E69" i="5"/>
  <c r="D69" i="5"/>
  <c r="C69" i="5"/>
  <c r="E12" i="16" s="1"/>
  <c r="M68" i="5"/>
  <c r="L68" i="5"/>
  <c r="K68" i="5"/>
  <c r="J68" i="5"/>
  <c r="D13" i="16" s="1"/>
  <c r="F68" i="5"/>
  <c r="E68" i="5"/>
  <c r="D68" i="5"/>
  <c r="C68" i="5"/>
  <c r="D12" i="16" s="1"/>
  <c r="M67" i="5"/>
  <c r="L67" i="5"/>
  <c r="K67" i="5"/>
  <c r="J67" i="5"/>
  <c r="C13" i="16" s="1"/>
  <c r="F67" i="5"/>
  <c r="E67" i="5"/>
  <c r="D67" i="5"/>
  <c r="C67" i="5"/>
  <c r="C12" i="16" s="1"/>
  <c r="M63" i="5"/>
  <c r="L63" i="5"/>
  <c r="K63" i="5"/>
  <c r="J63" i="5"/>
  <c r="K11" i="16" s="1"/>
  <c r="F63" i="5"/>
  <c r="E63" i="5"/>
  <c r="D63" i="5"/>
  <c r="C63" i="5"/>
  <c r="K10" i="16" s="1"/>
  <c r="M62" i="5"/>
  <c r="L62" i="5"/>
  <c r="K62" i="5"/>
  <c r="J62" i="5"/>
  <c r="J11" i="16" s="1"/>
  <c r="F62" i="5"/>
  <c r="E62" i="5"/>
  <c r="D62" i="5"/>
  <c r="C62" i="5"/>
  <c r="J10" i="16" s="1"/>
  <c r="M61" i="5"/>
  <c r="L61" i="5"/>
  <c r="K61" i="5"/>
  <c r="J61" i="5"/>
  <c r="I11" i="16" s="1"/>
  <c r="F61" i="5"/>
  <c r="E61" i="5"/>
  <c r="D61" i="5"/>
  <c r="C61" i="5"/>
  <c r="I10" i="16" s="1"/>
  <c r="M60" i="5"/>
  <c r="L60" i="5"/>
  <c r="K60" i="5"/>
  <c r="J60" i="5"/>
  <c r="H11" i="16" s="1"/>
  <c r="F60" i="5"/>
  <c r="E60" i="5"/>
  <c r="D60" i="5"/>
  <c r="C60" i="5"/>
  <c r="H10" i="16" s="1"/>
  <c r="M59" i="5"/>
  <c r="L59" i="5"/>
  <c r="K59" i="5"/>
  <c r="J59" i="5"/>
  <c r="G11" i="16" s="1"/>
  <c r="F59" i="5"/>
  <c r="E59" i="5"/>
  <c r="D59" i="5"/>
  <c r="C59" i="5"/>
  <c r="G10" i="16" s="1"/>
  <c r="M58" i="5"/>
  <c r="L58" i="5"/>
  <c r="K58" i="5"/>
  <c r="J58" i="5"/>
  <c r="F11" i="16" s="1"/>
  <c r="F58" i="5"/>
  <c r="E58" i="5"/>
  <c r="D58" i="5"/>
  <c r="C58" i="5"/>
  <c r="F10" i="16" s="1"/>
  <c r="M57" i="5"/>
  <c r="L57" i="5"/>
  <c r="K57" i="5"/>
  <c r="J57" i="5"/>
  <c r="E11" i="16" s="1"/>
  <c r="F57" i="5"/>
  <c r="E57" i="5"/>
  <c r="D57" i="5"/>
  <c r="C57" i="5"/>
  <c r="E10" i="16" s="1"/>
  <c r="M56" i="5"/>
  <c r="L56" i="5"/>
  <c r="K56" i="5"/>
  <c r="J56" i="5"/>
  <c r="D11" i="16" s="1"/>
  <c r="F56" i="5"/>
  <c r="E56" i="5"/>
  <c r="D56" i="5"/>
  <c r="C56" i="5"/>
  <c r="D10" i="16" s="1"/>
  <c r="M55" i="5"/>
  <c r="L55" i="5"/>
  <c r="K55" i="5"/>
  <c r="J55" i="5"/>
  <c r="C11" i="16" s="1"/>
  <c r="F55" i="5"/>
  <c r="E55" i="5"/>
  <c r="D55" i="5"/>
  <c r="C55" i="5"/>
  <c r="C10" i="16" s="1"/>
  <c r="M51" i="5"/>
  <c r="L51" i="5"/>
  <c r="K51" i="5"/>
  <c r="J51" i="5"/>
  <c r="K9" i="16" s="1"/>
  <c r="F51" i="5"/>
  <c r="E51" i="5"/>
  <c r="D51" i="5"/>
  <c r="C51" i="5"/>
  <c r="K8" i="16" s="1"/>
  <c r="M50" i="5"/>
  <c r="L50" i="5"/>
  <c r="K50" i="5"/>
  <c r="J50" i="5"/>
  <c r="J9" i="16" s="1"/>
  <c r="F50" i="5"/>
  <c r="E50" i="5"/>
  <c r="D50" i="5"/>
  <c r="C50" i="5"/>
  <c r="J8" i="16" s="1"/>
  <c r="M49" i="5"/>
  <c r="L49" i="5"/>
  <c r="K49" i="5"/>
  <c r="J49" i="5"/>
  <c r="I9" i="16" s="1"/>
  <c r="F49" i="5"/>
  <c r="E49" i="5"/>
  <c r="D49" i="5"/>
  <c r="C49" i="5"/>
  <c r="I8" i="16" s="1"/>
  <c r="M48" i="5"/>
  <c r="L48" i="5"/>
  <c r="K48" i="5"/>
  <c r="J48" i="5"/>
  <c r="H9" i="16" s="1"/>
  <c r="F48" i="5"/>
  <c r="E48" i="5"/>
  <c r="D48" i="5"/>
  <c r="C48" i="5"/>
  <c r="H8" i="16" s="1"/>
  <c r="M47" i="5"/>
  <c r="L47" i="5"/>
  <c r="K47" i="5"/>
  <c r="J47" i="5"/>
  <c r="G9" i="16" s="1"/>
  <c r="F47" i="5"/>
  <c r="E47" i="5"/>
  <c r="D47" i="5"/>
  <c r="C47" i="5"/>
  <c r="G8" i="16" s="1"/>
  <c r="M46" i="5"/>
  <c r="L46" i="5"/>
  <c r="K46" i="5"/>
  <c r="J46" i="5"/>
  <c r="F9" i="16" s="1"/>
  <c r="F46" i="5"/>
  <c r="E46" i="5"/>
  <c r="D46" i="5"/>
  <c r="C46" i="5"/>
  <c r="F8" i="16" s="1"/>
  <c r="M45" i="5"/>
  <c r="L45" i="5"/>
  <c r="K45" i="5"/>
  <c r="J45" i="5"/>
  <c r="E9" i="16" s="1"/>
  <c r="F45" i="5"/>
  <c r="E45" i="5"/>
  <c r="D45" i="5"/>
  <c r="C45" i="5"/>
  <c r="E8" i="16" s="1"/>
  <c r="M44" i="5"/>
  <c r="L44" i="5"/>
  <c r="K44" i="5"/>
  <c r="J44" i="5"/>
  <c r="D9" i="16" s="1"/>
  <c r="F44" i="5"/>
  <c r="E44" i="5"/>
  <c r="D44" i="5"/>
  <c r="C44" i="5"/>
  <c r="D8" i="16" s="1"/>
  <c r="M43" i="5"/>
  <c r="L43" i="5"/>
  <c r="K43" i="5"/>
  <c r="J43" i="5"/>
  <c r="C9" i="16" s="1"/>
  <c r="F43" i="5"/>
  <c r="E43" i="5"/>
  <c r="D43" i="5"/>
  <c r="C43" i="5"/>
  <c r="C8" i="16" s="1"/>
  <c r="M39" i="5"/>
  <c r="L39" i="5"/>
  <c r="K39" i="5"/>
  <c r="J39" i="5"/>
  <c r="K7" i="16" s="1"/>
  <c r="F39" i="5"/>
  <c r="E39" i="5"/>
  <c r="D39" i="5"/>
  <c r="C39" i="5"/>
  <c r="K6" i="16" s="1"/>
  <c r="M38" i="5"/>
  <c r="L38" i="5"/>
  <c r="K38" i="5"/>
  <c r="J38" i="5"/>
  <c r="J7" i="16" s="1"/>
  <c r="F38" i="5"/>
  <c r="E38" i="5"/>
  <c r="D38" i="5"/>
  <c r="C38" i="5"/>
  <c r="J6" i="16" s="1"/>
  <c r="M37" i="5"/>
  <c r="L37" i="5"/>
  <c r="K37" i="5"/>
  <c r="J37" i="5"/>
  <c r="I7" i="16" s="1"/>
  <c r="F37" i="5"/>
  <c r="E37" i="5"/>
  <c r="D37" i="5"/>
  <c r="C37" i="5"/>
  <c r="I6" i="16" s="1"/>
  <c r="M36" i="5"/>
  <c r="L36" i="5"/>
  <c r="K36" i="5"/>
  <c r="J36" i="5"/>
  <c r="H7" i="16" s="1"/>
  <c r="F36" i="5"/>
  <c r="E36" i="5"/>
  <c r="D36" i="5"/>
  <c r="C36" i="5"/>
  <c r="H6" i="16" s="1"/>
  <c r="M35" i="5"/>
  <c r="L35" i="5"/>
  <c r="K35" i="5"/>
  <c r="J35" i="5"/>
  <c r="G7" i="16" s="1"/>
  <c r="F35" i="5"/>
  <c r="E35" i="5"/>
  <c r="D35" i="5"/>
  <c r="C35" i="5"/>
  <c r="G6" i="16" s="1"/>
  <c r="M34" i="5"/>
  <c r="L34" i="5"/>
  <c r="K34" i="5"/>
  <c r="J34" i="5"/>
  <c r="F7" i="16" s="1"/>
  <c r="F34" i="5"/>
  <c r="E34" i="5"/>
  <c r="D34" i="5"/>
  <c r="C34" i="5"/>
  <c r="F6" i="16" s="1"/>
  <c r="M33" i="5"/>
  <c r="L33" i="5"/>
  <c r="K33" i="5"/>
  <c r="J33" i="5"/>
  <c r="E7" i="16" s="1"/>
  <c r="F33" i="5"/>
  <c r="E33" i="5"/>
  <c r="M32" i="5"/>
  <c r="L32" i="5"/>
  <c r="K32" i="5"/>
  <c r="J32" i="5"/>
  <c r="D7" i="16" s="1"/>
  <c r="F32" i="5"/>
  <c r="E32" i="5"/>
  <c r="D32" i="5"/>
  <c r="C32" i="5"/>
  <c r="D6" i="16" s="1"/>
  <c r="M31" i="5"/>
  <c r="L31" i="5"/>
  <c r="K31" i="5"/>
  <c r="J31" i="5"/>
  <c r="C7" i="16" s="1"/>
  <c r="F31" i="5"/>
  <c r="E31" i="5"/>
  <c r="D31" i="5"/>
  <c r="C31" i="5"/>
  <c r="C6" i="16" s="1"/>
  <c r="M27" i="5"/>
  <c r="L27" i="5"/>
  <c r="K27" i="5"/>
  <c r="J27" i="5"/>
  <c r="K5" i="16" s="1"/>
  <c r="F27" i="5"/>
  <c r="E27" i="5"/>
  <c r="D27" i="5"/>
  <c r="C27" i="5"/>
  <c r="K4" i="16" s="1"/>
  <c r="M26" i="5"/>
  <c r="L26" i="5"/>
  <c r="K26" i="5"/>
  <c r="J26" i="5"/>
  <c r="J5" i="16" s="1"/>
  <c r="F26" i="5"/>
  <c r="E26" i="5"/>
  <c r="D26" i="5"/>
  <c r="C26" i="5"/>
  <c r="J4" i="16" s="1"/>
  <c r="M25" i="5"/>
  <c r="L25" i="5"/>
  <c r="K25" i="5"/>
  <c r="J25" i="5"/>
  <c r="I5" i="16" s="1"/>
  <c r="F25" i="5"/>
  <c r="E25" i="5"/>
  <c r="D25" i="5"/>
  <c r="C25" i="5"/>
  <c r="I4" i="16" s="1"/>
  <c r="M24" i="5"/>
  <c r="L24" i="5"/>
  <c r="K24" i="5"/>
  <c r="J24" i="5"/>
  <c r="H5" i="16" s="1"/>
  <c r="F24" i="5"/>
  <c r="E24" i="5"/>
  <c r="D24" i="5"/>
  <c r="C24" i="5"/>
  <c r="H4" i="16" s="1"/>
  <c r="M23" i="5"/>
  <c r="L23" i="5"/>
  <c r="K23" i="5"/>
  <c r="J23" i="5"/>
  <c r="G5" i="16" s="1"/>
  <c r="F23" i="5"/>
  <c r="E23" i="5"/>
  <c r="D23" i="5"/>
  <c r="C23" i="5"/>
  <c r="G4" i="16" s="1"/>
  <c r="M22" i="5"/>
  <c r="L22" i="5"/>
  <c r="K22" i="5"/>
  <c r="J22" i="5"/>
  <c r="F5" i="16" s="1"/>
  <c r="F22" i="5"/>
  <c r="E22" i="5"/>
  <c r="D22" i="5"/>
  <c r="C22" i="5"/>
  <c r="F4" i="16" s="1"/>
  <c r="M21" i="5"/>
  <c r="L21" i="5"/>
  <c r="K21" i="5"/>
  <c r="J21" i="5"/>
  <c r="E5" i="16" s="1"/>
  <c r="F21" i="5"/>
  <c r="E21" i="5"/>
  <c r="D21" i="5"/>
  <c r="C21" i="5"/>
  <c r="E4" i="16" s="1"/>
  <c r="M20" i="5"/>
  <c r="L20" i="5"/>
  <c r="K20" i="5"/>
  <c r="J20" i="5"/>
  <c r="D5" i="16" s="1"/>
  <c r="F20" i="5"/>
  <c r="E20" i="5"/>
  <c r="D20" i="5"/>
  <c r="C20" i="5"/>
  <c r="D4" i="16" s="1"/>
  <c r="M19" i="5"/>
  <c r="L19" i="5"/>
  <c r="K19" i="5"/>
  <c r="J19" i="5"/>
  <c r="C5" i="16" s="1"/>
  <c r="F19" i="5"/>
  <c r="E19" i="5"/>
  <c r="D19" i="5"/>
  <c r="C19" i="5"/>
  <c r="C4" i="16" s="1"/>
  <c r="M15" i="5"/>
  <c r="L15" i="5"/>
  <c r="K15" i="5"/>
  <c r="J15" i="5"/>
  <c r="K3" i="16" s="1"/>
  <c r="F15" i="5"/>
  <c r="E15" i="5"/>
  <c r="D15" i="5"/>
  <c r="C15" i="5"/>
  <c r="K2" i="16" s="1"/>
  <c r="M14" i="5"/>
  <c r="L14" i="5"/>
  <c r="K14" i="5"/>
  <c r="J14" i="5"/>
  <c r="J3" i="16" s="1"/>
  <c r="F14" i="5"/>
  <c r="E14" i="5"/>
  <c r="D14" i="5"/>
  <c r="C14" i="5"/>
  <c r="J2" i="16" s="1"/>
  <c r="M13" i="5"/>
  <c r="L13" i="5"/>
  <c r="K13" i="5"/>
  <c r="J13" i="5"/>
  <c r="I3" i="16" s="1"/>
  <c r="F13" i="5"/>
  <c r="E13" i="5"/>
  <c r="D13" i="5"/>
  <c r="C13" i="5"/>
  <c r="I2" i="16" s="1"/>
  <c r="M12" i="5"/>
  <c r="L12" i="5"/>
  <c r="K12" i="5"/>
  <c r="J12" i="5"/>
  <c r="H3" i="16" s="1"/>
  <c r="F12" i="5"/>
  <c r="E12" i="5"/>
  <c r="D12" i="5"/>
  <c r="C12" i="5"/>
  <c r="H2" i="16" s="1"/>
  <c r="M11" i="5"/>
  <c r="L11" i="5"/>
  <c r="K11" i="5"/>
  <c r="J11" i="5"/>
  <c r="G3" i="16" s="1"/>
  <c r="F11" i="5"/>
  <c r="E11" i="5"/>
  <c r="D11" i="5"/>
  <c r="C11" i="5"/>
  <c r="G2" i="16" s="1"/>
  <c r="M10" i="5"/>
  <c r="L10" i="5"/>
  <c r="K10" i="5"/>
  <c r="J10" i="5"/>
  <c r="F3" i="16" s="1"/>
  <c r="F10" i="5"/>
  <c r="E10" i="5"/>
  <c r="D10" i="5"/>
  <c r="C10" i="5"/>
  <c r="F2" i="16" s="1"/>
  <c r="M9" i="5"/>
  <c r="L9" i="5"/>
  <c r="K9" i="5"/>
  <c r="J9" i="5"/>
  <c r="E3" i="16" s="1"/>
  <c r="F9" i="5"/>
  <c r="E9" i="5"/>
  <c r="D9" i="5"/>
  <c r="C9" i="5"/>
  <c r="E2" i="16" s="1"/>
  <c r="M8" i="5"/>
  <c r="L8" i="5"/>
  <c r="K8" i="5"/>
  <c r="J8" i="5"/>
  <c r="D3" i="16" s="1"/>
  <c r="F8" i="5"/>
  <c r="E8" i="5"/>
  <c r="D8" i="5"/>
  <c r="C8" i="5"/>
  <c r="D2" i="16" s="1"/>
  <c r="M7" i="5"/>
  <c r="L7" i="5"/>
  <c r="K7" i="5"/>
  <c r="J7" i="5"/>
  <c r="C3" i="16" s="1"/>
  <c r="F7" i="5"/>
  <c r="E7" i="5"/>
  <c r="D7" i="5"/>
  <c r="C7" i="5"/>
  <c r="C2" i="16" s="1"/>
  <c r="A1" i="5"/>
  <c r="M111" i="4"/>
  <c r="L111" i="4"/>
  <c r="K111" i="4"/>
  <c r="J111" i="4"/>
  <c r="F111" i="4"/>
  <c r="E111" i="4"/>
  <c r="D111" i="4"/>
  <c r="C111" i="4"/>
  <c r="M110" i="4"/>
  <c r="L110" i="4"/>
  <c r="K110" i="4"/>
  <c r="J110" i="4"/>
  <c r="F110" i="4"/>
  <c r="E110" i="4"/>
  <c r="D110" i="4"/>
  <c r="C110" i="4"/>
  <c r="M109" i="4"/>
  <c r="L109" i="4"/>
  <c r="K109" i="4"/>
  <c r="J109" i="4"/>
  <c r="F109" i="4"/>
  <c r="E109" i="4"/>
  <c r="D109" i="4"/>
  <c r="C109" i="4"/>
  <c r="M108" i="4"/>
  <c r="L108" i="4"/>
  <c r="K108" i="4"/>
  <c r="J108" i="4"/>
  <c r="F108" i="4"/>
  <c r="E108" i="4"/>
  <c r="D108" i="4"/>
  <c r="C108" i="4"/>
  <c r="M107" i="4"/>
  <c r="L107" i="4"/>
  <c r="K107" i="4"/>
  <c r="J107" i="4"/>
  <c r="F107" i="4"/>
  <c r="E107" i="4"/>
  <c r="D107" i="4"/>
  <c r="C107" i="4"/>
  <c r="M106" i="4"/>
  <c r="L106" i="4"/>
  <c r="K106" i="4"/>
  <c r="J106" i="4"/>
  <c r="F106" i="4"/>
  <c r="E106" i="4"/>
  <c r="D106" i="4"/>
  <c r="C106" i="4"/>
  <c r="M105" i="4"/>
  <c r="L105" i="4"/>
  <c r="K105" i="4"/>
  <c r="J105" i="4"/>
  <c r="F105" i="4"/>
  <c r="E105" i="4"/>
  <c r="D105" i="4"/>
  <c r="C105" i="4"/>
  <c r="M104" i="4"/>
  <c r="L104" i="4"/>
  <c r="K104" i="4"/>
  <c r="J104" i="4"/>
  <c r="F104" i="4"/>
  <c r="E104" i="4"/>
  <c r="D104" i="4"/>
  <c r="C104" i="4"/>
  <c r="M103" i="4"/>
  <c r="L103" i="4"/>
  <c r="K103" i="4"/>
  <c r="J103" i="4"/>
  <c r="F103" i="4"/>
  <c r="E103" i="4"/>
  <c r="D103" i="4"/>
  <c r="C103" i="4"/>
  <c r="M99" i="4"/>
  <c r="L99" i="4"/>
  <c r="K99" i="4"/>
  <c r="J99" i="4"/>
  <c r="F99" i="4"/>
  <c r="E99" i="4"/>
  <c r="D99" i="4"/>
  <c r="C99" i="4"/>
  <c r="M98" i="4"/>
  <c r="L98" i="4"/>
  <c r="K98" i="4"/>
  <c r="J98" i="4"/>
  <c r="F98" i="4"/>
  <c r="E98" i="4"/>
  <c r="D98" i="4"/>
  <c r="C98" i="4"/>
  <c r="M97" i="4"/>
  <c r="L97" i="4"/>
  <c r="K97" i="4"/>
  <c r="J97" i="4"/>
  <c r="F97" i="4"/>
  <c r="E97" i="4"/>
  <c r="D97" i="4"/>
  <c r="C97" i="4"/>
  <c r="M96" i="4"/>
  <c r="L96" i="4"/>
  <c r="K96" i="4"/>
  <c r="J96" i="4"/>
  <c r="F96" i="4"/>
  <c r="E96" i="4"/>
  <c r="D96" i="4"/>
  <c r="C96" i="4"/>
  <c r="M95" i="4"/>
  <c r="L95" i="4"/>
  <c r="K95" i="4"/>
  <c r="J95" i="4"/>
  <c r="F95" i="4"/>
  <c r="E95" i="4"/>
  <c r="D95" i="4"/>
  <c r="C95" i="4"/>
  <c r="M94" i="4"/>
  <c r="L94" i="4"/>
  <c r="K94" i="4"/>
  <c r="J94" i="4"/>
  <c r="F94" i="4"/>
  <c r="E94" i="4"/>
  <c r="D94" i="4"/>
  <c r="C94" i="4"/>
  <c r="M93" i="4"/>
  <c r="L93" i="4"/>
  <c r="K93" i="4"/>
  <c r="J93" i="4"/>
  <c r="F93" i="4"/>
  <c r="E93" i="4"/>
  <c r="D93" i="4"/>
  <c r="C93" i="4"/>
  <c r="M92" i="4"/>
  <c r="L92" i="4"/>
  <c r="K92" i="4"/>
  <c r="J92" i="4"/>
  <c r="F92" i="4"/>
  <c r="E92" i="4"/>
  <c r="D92" i="4"/>
  <c r="C92" i="4"/>
  <c r="M91" i="4"/>
  <c r="L91" i="4"/>
  <c r="K91" i="4"/>
  <c r="J91" i="4"/>
  <c r="F91" i="4"/>
  <c r="E91" i="4"/>
  <c r="D91" i="4"/>
  <c r="C91" i="4"/>
  <c r="M87" i="4"/>
  <c r="L87" i="4"/>
  <c r="K87" i="4"/>
  <c r="J87" i="4"/>
  <c r="F87" i="4"/>
  <c r="E87" i="4"/>
  <c r="D87" i="4"/>
  <c r="C87" i="4"/>
  <c r="M86" i="4"/>
  <c r="L86" i="4"/>
  <c r="K86" i="4"/>
  <c r="J86" i="4"/>
  <c r="F86" i="4"/>
  <c r="E86" i="4"/>
  <c r="D86" i="4"/>
  <c r="C86" i="4"/>
  <c r="M85" i="4"/>
  <c r="L85" i="4"/>
  <c r="K85" i="4"/>
  <c r="J85" i="4"/>
  <c r="F85" i="4"/>
  <c r="E85" i="4"/>
  <c r="D85" i="4"/>
  <c r="C85" i="4"/>
  <c r="M84" i="4"/>
  <c r="L84" i="4"/>
  <c r="K84" i="4"/>
  <c r="J84" i="4"/>
  <c r="F84" i="4"/>
  <c r="E84" i="4"/>
  <c r="D84" i="4"/>
  <c r="C84" i="4"/>
  <c r="M83" i="4"/>
  <c r="L83" i="4"/>
  <c r="K83" i="4"/>
  <c r="J83" i="4"/>
  <c r="F83" i="4"/>
  <c r="E83" i="4"/>
  <c r="D83" i="4"/>
  <c r="C83" i="4"/>
  <c r="M82" i="4"/>
  <c r="L82" i="4"/>
  <c r="K82" i="4"/>
  <c r="J82" i="4"/>
  <c r="F82" i="4"/>
  <c r="E82" i="4"/>
  <c r="D82" i="4"/>
  <c r="C82" i="4"/>
  <c r="M81" i="4"/>
  <c r="L81" i="4"/>
  <c r="K81" i="4"/>
  <c r="J81" i="4"/>
  <c r="F81" i="4"/>
  <c r="E81" i="4"/>
  <c r="D81" i="4"/>
  <c r="C81" i="4"/>
  <c r="M80" i="4"/>
  <c r="L80" i="4"/>
  <c r="K80" i="4"/>
  <c r="J80" i="4"/>
  <c r="F80" i="4"/>
  <c r="E80" i="4"/>
  <c r="D80" i="4"/>
  <c r="C80" i="4"/>
  <c r="M79" i="4"/>
  <c r="L79" i="4"/>
  <c r="K79" i="4"/>
  <c r="J79" i="4"/>
  <c r="F79" i="4"/>
  <c r="E79" i="4"/>
  <c r="D79" i="4"/>
  <c r="C79" i="4"/>
  <c r="M75" i="4"/>
  <c r="L75" i="4"/>
  <c r="K75" i="4"/>
  <c r="J75" i="4"/>
  <c r="F75" i="4"/>
  <c r="E75" i="4"/>
  <c r="D75" i="4"/>
  <c r="C75" i="4"/>
  <c r="M74" i="4"/>
  <c r="L74" i="4"/>
  <c r="K74" i="4"/>
  <c r="J74" i="4"/>
  <c r="F74" i="4"/>
  <c r="E74" i="4"/>
  <c r="D74" i="4"/>
  <c r="C74" i="4"/>
  <c r="M73" i="4"/>
  <c r="L73" i="4"/>
  <c r="K73" i="4"/>
  <c r="J73" i="4"/>
  <c r="F73" i="4"/>
  <c r="E73" i="4"/>
  <c r="D73" i="4"/>
  <c r="C73" i="4"/>
  <c r="M72" i="4"/>
  <c r="L72" i="4"/>
  <c r="K72" i="4"/>
  <c r="J72" i="4"/>
  <c r="F72" i="4"/>
  <c r="E72" i="4"/>
  <c r="D72" i="4"/>
  <c r="C72" i="4"/>
  <c r="M71" i="4"/>
  <c r="L71" i="4"/>
  <c r="K71" i="4"/>
  <c r="J71" i="4"/>
  <c r="F71" i="4"/>
  <c r="E71" i="4"/>
  <c r="D71" i="4"/>
  <c r="C71" i="4"/>
  <c r="M70" i="4"/>
  <c r="L70" i="4"/>
  <c r="K70" i="4"/>
  <c r="J70" i="4"/>
  <c r="F70" i="4"/>
  <c r="E70" i="4"/>
  <c r="D70" i="4"/>
  <c r="C70" i="4"/>
  <c r="M69" i="4"/>
  <c r="L69" i="4"/>
  <c r="K69" i="4"/>
  <c r="J69" i="4"/>
  <c r="F69" i="4"/>
  <c r="E69" i="4"/>
  <c r="D69" i="4"/>
  <c r="C69" i="4"/>
  <c r="M68" i="4"/>
  <c r="L68" i="4"/>
  <c r="K68" i="4"/>
  <c r="J68" i="4"/>
  <c r="F68" i="4"/>
  <c r="E68" i="4"/>
  <c r="D68" i="4"/>
  <c r="C68" i="4"/>
  <c r="M67" i="4"/>
  <c r="L67" i="4"/>
  <c r="K67" i="4"/>
  <c r="J67" i="4"/>
  <c r="F67" i="4"/>
  <c r="E67" i="4"/>
  <c r="D67" i="4"/>
  <c r="C67" i="4"/>
  <c r="M63" i="4"/>
  <c r="L63" i="4"/>
  <c r="K63" i="4"/>
  <c r="J63" i="4"/>
  <c r="F63" i="4"/>
  <c r="E63" i="4"/>
  <c r="D63" i="4"/>
  <c r="C63" i="4"/>
  <c r="M62" i="4"/>
  <c r="L62" i="4"/>
  <c r="K62" i="4"/>
  <c r="J62" i="4"/>
  <c r="F62" i="4"/>
  <c r="E62" i="4"/>
  <c r="D62" i="4"/>
  <c r="C62" i="4"/>
  <c r="M61" i="4"/>
  <c r="L61" i="4"/>
  <c r="K61" i="4"/>
  <c r="J61" i="4"/>
  <c r="F61" i="4"/>
  <c r="E61" i="4"/>
  <c r="D61" i="4"/>
  <c r="C61" i="4"/>
  <c r="M60" i="4"/>
  <c r="L60" i="4"/>
  <c r="K60" i="4"/>
  <c r="J60" i="4"/>
  <c r="F60" i="4"/>
  <c r="E60" i="4"/>
  <c r="D60" i="4"/>
  <c r="C60" i="4"/>
  <c r="M59" i="4"/>
  <c r="L59" i="4"/>
  <c r="K59" i="4"/>
  <c r="J59" i="4"/>
  <c r="F59" i="4"/>
  <c r="E59" i="4"/>
  <c r="D59" i="4"/>
  <c r="C59" i="4"/>
  <c r="M58" i="4"/>
  <c r="L58" i="4"/>
  <c r="K58" i="4"/>
  <c r="J58" i="4"/>
  <c r="F58" i="4"/>
  <c r="E58" i="4"/>
  <c r="D58" i="4"/>
  <c r="C58" i="4"/>
  <c r="M57" i="4"/>
  <c r="L57" i="4"/>
  <c r="K57" i="4"/>
  <c r="J57" i="4"/>
  <c r="F57" i="4"/>
  <c r="E57" i="4"/>
  <c r="D57" i="4"/>
  <c r="C57" i="4"/>
  <c r="M56" i="4"/>
  <c r="L56" i="4"/>
  <c r="K56" i="4"/>
  <c r="J56" i="4"/>
  <c r="F56" i="4"/>
  <c r="E56" i="4"/>
  <c r="D56" i="4"/>
  <c r="C56" i="4"/>
  <c r="M55" i="4"/>
  <c r="L55" i="4"/>
  <c r="K55" i="4"/>
  <c r="J55" i="4"/>
  <c r="F55" i="4"/>
  <c r="E55" i="4"/>
  <c r="D55" i="4"/>
  <c r="C55" i="4"/>
  <c r="M51" i="4"/>
  <c r="L51" i="4"/>
  <c r="K51" i="4"/>
  <c r="J51" i="4"/>
  <c r="F51" i="4"/>
  <c r="E51" i="4"/>
  <c r="D51" i="4"/>
  <c r="C51" i="4"/>
  <c r="M50" i="4"/>
  <c r="L50" i="4"/>
  <c r="K50" i="4"/>
  <c r="J50" i="4"/>
  <c r="F50" i="4"/>
  <c r="E50" i="4"/>
  <c r="D50" i="4"/>
  <c r="C50" i="4"/>
  <c r="M49" i="4"/>
  <c r="L49" i="4"/>
  <c r="K49" i="4"/>
  <c r="J49" i="4"/>
  <c r="I9" i="15" s="1"/>
  <c r="F49" i="4"/>
  <c r="E49" i="4"/>
  <c r="D49" i="4"/>
  <c r="C49" i="4"/>
  <c r="M48" i="4"/>
  <c r="L48" i="4"/>
  <c r="K48" i="4"/>
  <c r="J48" i="4"/>
  <c r="H9" i="15" s="1"/>
  <c r="F48" i="4"/>
  <c r="E48" i="4"/>
  <c r="D48" i="4"/>
  <c r="C48" i="4"/>
  <c r="M47" i="4"/>
  <c r="L47" i="4"/>
  <c r="K47" i="4"/>
  <c r="J47" i="4"/>
  <c r="G9" i="15" s="1"/>
  <c r="F47" i="4"/>
  <c r="E47" i="4"/>
  <c r="D47" i="4"/>
  <c r="C47" i="4"/>
  <c r="M46" i="4"/>
  <c r="L46" i="4"/>
  <c r="K46" i="4"/>
  <c r="J46" i="4"/>
  <c r="F9" i="15" s="1"/>
  <c r="F46" i="4"/>
  <c r="E46" i="4"/>
  <c r="D46" i="4"/>
  <c r="C46" i="4"/>
  <c r="M45" i="4"/>
  <c r="L45" i="4"/>
  <c r="K45" i="4"/>
  <c r="J45" i="4"/>
  <c r="E9" i="15" s="1"/>
  <c r="F45" i="4"/>
  <c r="E45" i="4"/>
  <c r="D45" i="4"/>
  <c r="C45" i="4"/>
  <c r="M44" i="4"/>
  <c r="L44" i="4"/>
  <c r="K44" i="4"/>
  <c r="J44" i="4"/>
  <c r="D9" i="15" s="1"/>
  <c r="F44" i="4"/>
  <c r="E44" i="4"/>
  <c r="D44" i="4"/>
  <c r="C44" i="4"/>
  <c r="M43" i="4"/>
  <c r="L43" i="4"/>
  <c r="K43" i="4"/>
  <c r="J43" i="4"/>
  <c r="C9" i="15" s="1"/>
  <c r="F43" i="4"/>
  <c r="E43" i="4"/>
  <c r="D43" i="4"/>
  <c r="C43" i="4"/>
  <c r="M39" i="4"/>
  <c r="L39" i="4"/>
  <c r="K39" i="4"/>
  <c r="J39" i="4"/>
  <c r="K7" i="15" s="1"/>
  <c r="F39" i="4"/>
  <c r="E39" i="4"/>
  <c r="D39" i="4"/>
  <c r="C39" i="4"/>
  <c r="M38" i="4"/>
  <c r="L38" i="4"/>
  <c r="K38" i="4"/>
  <c r="J38" i="4"/>
  <c r="J7" i="15" s="1"/>
  <c r="F38" i="4"/>
  <c r="E38" i="4"/>
  <c r="D38" i="4"/>
  <c r="C38" i="4"/>
  <c r="M37" i="4"/>
  <c r="L37" i="4"/>
  <c r="K37" i="4"/>
  <c r="J37" i="4"/>
  <c r="I7" i="15" s="1"/>
  <c r="F37" i="4"/>
  <c r="E37" i="4"/>
  <c r="D37" i="4"/>
  <c r="C37" i="4"/>
  <c r="M36" i="4"/>
  <c r="L36" i="4"/>
  <c r="K36" i="4"/>
  <c r="J36" i="4"/>
  <c r="H7" i="15" s="1"/>
  <c r="F36" i="4"/>
  <c r="E36" i="4"/>
  <c r="D36" i="4"/>
  <c r="C36" i="4"/>
  <c r="M35" i="4"/>
  <c r="L35" i="4"/>
  <c r="K35" i="4"/>
  <c r="J35" i="4"/>
  <c r="G7" i="15" s="1"/>
  <c r="F35" i="4"/>
  <c r="E35" i="4"/>
  <c r="D35" i="4"/>
  <c r="C35" i="4"/>
  <c r="M34" i="4"/>
  <c r="L34" i="4"/>
  <c r="K34" i="4"/>
  <c r="J34" i="4"/>
  <c r="F7" i="15" s="1"/>
  <c r="F34" i="4"/>
  <c r="E34" i="4"/>
  <c r="D34" i="4"/>
  <c r="C34" i="4"/>
  <c r="M33" i="4"/>
  <c r="L33" i="4"/>
  <c r="K33" i="4"/>
  <c r="J33" i="4"/>
  <c r="E7" i="15" s="1"/>
  <c r="F33" i="4"/>
  <c r="E33" i="4"/>
  <c r="D33" i="4"/>
  <c r="C33" i="4"/>
  <c r="M32" i="4"/>
  <c r="L32" i="4"/>
  <c r="K32" i="4"/>
  <c r="J32" i="4"/>
  <c r="D7" i="15" s="1"/>
  <c r="F32" i="4"/>
  <c r="E32" i="4"/>
  <c r="D32" i="4"/>
  <c r="C32" i="4"/>
  <c r="M31" i="4"/>
  <c r="L31" i="4"/>
  <c r="K31" i="4"/>
  <c r="J31" i="4"/>
  <c r="C7" i="15" s="1"/>
  <c r="F31" i="4"/>
  <c r="E31" i="4"/>
  <c r="D31" i="4"/>
  <c r="C31" i="4"/>
  <c r="M27" i="4"/>
  <c r="L27" i="4"/>
  <c r="K27" i="4"/>
  <c r="J27" i="4"/>
  <c r="K5" i="15" s="1"/>
  <c r="F27" i="4"/>
  <c r="E27" i="4"/>
  <c r="D27" i="4"/>
  <c r="C27" i="4"/>
  <c r="M26" i="4"/>
  <c r="L26" i="4"/>
  <c r="K26" i="4"/>
  <c r="J26" i="4"/>
  <c r="J5" i="15" s="1"/>
  <c r="F26" i="4"/>
  <c r="E26" i="4"/>
  <c r="D26" i="4"/>
  <c r="C26" i="4"/>
  <c r="M25" i="4"/>
  <c r="L25" i="4"/>
  <c r="K25" i="4"/>
  <c r="J25" i="4"/>
  <c r="I5" i="15" s="1"/>
  <c r="F25" i="4"/>
  <c r="E25" i="4"/>
  <c r="D25" i="4"/>
  <c r="C25" i="4"/>
  <c r="M24" i="4"/>
  <c r="L24" i="4"/>
  <c r="K24" i="4"/>
  <c r="J24" i="4"/>
  <c r="H5" i="15" s="1"/>
  <c r="F24" i="4"/>
  <c r="E24" i="4"/>
  <c r="D24" i="4"/>
  <c r="C24" i="4"/>
  <c r="M23" i="4"/>
  <c r="L23" i="4"/>
  <c r="K23" i="4"/>
  <c r="J23" i="4"/>
  <c r="G5" i="15" s="1"/>
  <c r="F23" i="4"/>
  <c r="E23" i="4"/>
  <c r="D23" i="4"/>
  <c r="C23" i="4"/>
  <c r="M22" i="4"/>
  <c r="L22" i="4"/>
  <c r="K22" i="4"/>
  <c r="J22" i="4"/>
  <c r="F5" i="15" s="1"/>
  <c r="F22" i="4"/>
  <c r="E22" i="4"/>
  <c r="D22" i="4"/>
  <c r="C22" i="4"/>
  <c r="M21" i="4"/>
  <c r="L21" i="4"/>
  <c r="K21" i="4"/>
  <c r="J21" i="4"/>
  <c r="E5" i="15" s="1"/>
  <c r="F21" i="4"/>
  <c r="E21" i="4"/>
  <c r="D21" i="4"/>
  <c r="C21" i="4"/>
  <c r="M20" i="4"/>
  <c r="L20" i="4"/>
  <c r="K20" i="4"/>
  <c r="J20" i="4"/>
  <c r="D5" i="15" s="1"/>
  <c r="F20" i="4"/>
  <c r="E20" i="4"/>
  <c r="D20" i="4"/>
  <c r="C20" i="4"/>
  <c r="M19" i="4"/>
  <c r="L19" i="4"/>
  <c r="K19" i="4"/>
  <c r="J19" i="4"/>
  <c r="C5" i="15" s="1"/>
  <c r="F19" i="4"/>
  <c r="E19" i="4"/>
  <c r="D19" i="4"/>
  <c r="C19" i="4"/>
  <c r="M15" i="4"/>
  <c r="L15" i="4"/>
  <c r="K15" i="4"/>
  <c r="J15" i="4"/>
  <c r="K3" i="15" s="1"/>
  <c r="F15" i="4"/>
  <c r="E15" i="4"/>
  <c r="D15" i="4"/>
  <c r="C15" i="4"/>
  <c r="M14" i="4"/>
  <c r="L14" i="4"/>
  <c r="K14" i="4"/>
  <c r="J14" i="4"/>
  <c r="J3" i="15" s="1"/>
  <c r="F14" i="4"/>
  <c r="E14" i="4"/>
  <c r="D14" i="4"/>
  <c r="C14" i="4"/>
  <c r="M13" i="4"/>
  <c r="L13" i="4"/>
  <c r="K13" i="4"/>
  <c r="J13" i="4"/>
  <c r="I3" i="15" s="1"/>
  <c r="F13" i="4"/>
  <c r="E13" i="4"/>
  <c r="D13" i="4"/>
  <c r="C13" i="4"/>
  <c r="M12" i="4"/>
  <c r="L12" i="4"/>
  <c r="K12" i="4"/>
  <c r="J12" i="4"/>
  <c r="H3" i="15" s="1"/>
  <c r="F12" i="4"/>
  <c r="E12" i="4"/>
  <c r="D12" i="4"/>
  <c r="C12" i="4"/>
  <c r="M11" i="4"/>
  <c r="L11" i="4"/>
  <c r="K11" i="4"/>
  <c r="J11" i="4"/>
  <c r="G3" i="15" s="1"/>
  <c r="F11" i="4"/>
  <c r="E11" i="4"/>
  <c r="D11" i="4"/>
  <c r="C11" i="4"/>
  <c r="M10" i="4"/>
  <c r="L10" i="4"/>
  <c r="K10" i="4"/>
  <c r="J10" i="4"/>
  <c r="F3" i="15" s="1"/>
  <c r="F10" i="4"/>
  <c r="E10" i="4"/>
  <c r="D10" i="4"/>
  <c r="C10" i="4"/>
  <c r="M9" i="4"/>
  <c r="L9" i="4"/>
  <c r="K9" i="4"/>
  <c r="J9" i="4"/>
  <c r="E3" i="15" s="1"/>
  <c r="F9" i="4"/>
  <c r="E9" i="4"/>
  <c r="D9" i="4"/>
  <c r="C9" i="4"/>
  <c r="M8" i="4"/>
  <c r="L8" i="4"/>
  <c r="K8" i="4"/>
  <c r="J8" i="4"/>
  <c r="D3" i="15" s="1"/>
  <c r="F8" i="4"/>
  <c r="E8" i="4"/>
  <c r="D8" i="4"/>
  <c r="C8" i="4"/>
  <c r="M7" i="4"/>
  <c r="L7" i="4"/>
  <c r="K7" i="4"/>
  <c r="J7" i="4"/>
  <c r="C3" i="15" s="1"/>
  <c r="F7" i="4"/>
  <c r="E7" i="4"/>
  <c r="D7" i="4"/>
  <c r="C7" i="4"/>
  <c r="A1" i="4"/>
  <c r="M111" i="3"/>
  <c r="L111" i="3"/>
  <c r="K111" i="3"/>
  <c r="J111" i="3"/>
  <c r="K19" i="14" s="1"/>
  <c r="F111" i="3"/>
  <c r="E111" i="3"/>
  <c r="D111" i="3"/>
  <c r="C111" i="3"/>
  <c r="K18" i="14" s="1"/>
  <c r="M110" i="3"/>
  <c r="L110" i="3"/>
  <c r="K110" i="3"/>
  <c r="J110" i="3"/>
  <c r="J19" i="14" s="1"/>
  <c r="F110" i="3"/>
  <c r="E110" i="3"/>
  <c r="D110" i="3"/>
  <c r="C110" i="3"/>
  <c r="J18" i="14" s="1"/>
  <c r="M109" i="3"/>
  <c r="L109" i="3"/>
  <c r="K109" i="3"/>
  <c r="J109" i="3"/>
  <c r="I19" i="14" s="1"/>
  <c r="F109" i="3"/>
  <c r="E109" i="3"/>
  <c r="D109" i="3"/>
  <c r="C109" i="3"/>
  <c r="I18" i="14" s="1"/>
  <c r="M108" i="3"/>
  <c r="L108" i="3"/>
  <c r="K108" i="3"/>
  <c r="J108" i="3"/>
  <c r="H19" i="14" s="1"/>
  <c r="F108" i="3"/>
  <c r="E108" i="3"/>
  <c r="D108" i="3"/>
  <c r="C108" i="3"/>
  <c r="H18" i="14" s="1"/>
  <c r="M107" i="3"/>
  <c r="L107" i="3"/>
  <c r="K107" i="3"/>
  <c r="J107" i="3"/>
  <c r="G19" i="14" s="1"/>
  <c r="F107" i="3"/>
  <c r="E107" i="3"/>
  <c r="D107" i="3"/>
  <c r="C107" i="3"/>
  <c r="G18" i="14" s="1"/>
  <c r="M106" i="3"/>
  <c r="L106" i="3"/>
  <c r="K106" i="3"/>
  <c r="J106" i="3"/>
  <c r="F19" i="14" s="1"/>
  <c r="F106" i="3"/>
  <c r="E106" i="3"/>
  <c r="D106" i="3"/>
  <c r="C106" i="3"/>
  <c r="F18" i="14" s="1"/>
  <c r="M105" i="3"/>
  <c r="L105" i="3"/>
  <c r="K105" i="3"/>
  <c r="J105" i="3"/>
  <c r="E19" i="14" s="1"/>
  <c r="F105" i="3"/>
  <c r="E105" i="3"/>
  <c r="D105" i="3"/>
  <c r="C105" i="3"/>
  <c r="E18" i="14" s="1"/>
  <c r="M104" i="3"/>
  <c r="L104" i="3"/>
  <c r="K104" i="3"/>
  <c r="J104" i="3"/>
  <c r="D19" i="14" s="1"/>
  <c r="F104" i="3"/>
  <c r="E104" i="3"/>
  <c r="D104" i="3"/>
  <c r="C104" i="3"/>
  <c r="D18" i="14" s="1"/>
  <c r="M103" i="3"/>
  <c r="L103" i="3"/>
  <c r="K103" i="3"/>
  <c r="J103" i="3"/>
  <c r="C19" i="14" s="1"/>
  <c r="F103" i="3"/>
  <c r="E103" i="3"/>
  <c r="D103" i="3"/>
  <c r="C103" i="3"/>
  <c r="C18" i="14" s="1"/>
  <c r="M99" i="3"/>
  <c r="L99" i="3"/>
  <c r="K99" i="3"/>
  <c r="J99" i="3"/>
  <c r="K17" i="14" s="1"/>
  <c r="F99" i="3"/>
  <c r="E99" i="3"/>
  <c r="D99" i="3"/>
  <c r="C99" i="3"/>
  <c r="K16" i="14" s="1"/>
  <c r="M98" i="3"/>
  <c r="L98" i="3"/>
  <c r="K98" i="3"/>
  <c r="J98" i="3"/>
  <c r="J17" i="14" s="1"/>
  <c r="F98" i="3"/>
  <c r="E98" i="3"/>
  <c r="D98" i="3"/>
  <c r="C98" i="3"/>
  <c r="J16" i="14" s="1"/>
  <c r="M97" i="3"/>
  <c r="L97" i="3"/>
  <c r="K97" i="3"/>
  <c r="J97" i="3"/>
  <c r="I17" i="14" s="1"/>
  <c r="F97" i="3"/>
  <c r="E97" i="3"/>
  <c r="D97" i="3"/>
  <c r="C97" i="3"/>
  <c r="I16" i="14" s="1"/>
  <c r="M96" i="3"/>
  <c r="L96" i="3"/>
  <c r="K96" i="3"/>
  <c r="J96" i="3"/>
  <c r="H17" i="14" s="1"/>
  <c r="F96" i="3"/>
  <c r="E96" i="3"/>
  <c r="D96" i="3"/>
  <c r="C96" i="3"/>
  <c r="H16" i="14" s="1"/>
  <c r="M95" i="3"/>
  <c r="L95" i="3"/>
  <c r="K95" i="3"/>
  <c r="J95" i="3"/>
  <c r="G17" i="14" s="1"/>
  <c r="F95" i="3"/>
  <c r="E95" i="3"/>
  <c r="D95" i="3"/>
  <c r="C95" i="3"/>
  <c r="G16" i="14" s="1"/>
  <c r="M94" i="3"/>
  <c r="L94" i="3"/>
  <c r="K94" i="3"/>
  <c r="J94" i="3"/>
  <c r="F17" i="14" s="1"/>
  <c r="F94" i="3"/>
  <c r="E94" i="3"/>
  <c r="D94" i="3"/>
  <c r="C94" i="3"/>
  <c r="F16" i="14" s="1"/>
  <c r="M93" i="3"/>
  <c r="L93" i="3"/>
  <c r="K93" i="3"/>
  <c r="J93" i="3"/>
  <c r="E17" i="14" s="1"/>
  <c r="F93" i="3"/>
  <c r="E93" i="3"/>
  <c r="D93" i="3"/>
  <c r="C93" i="3"/>
  <c r="E16" i="14" s="1"/>
  <c r="M92" i="3"/>
  <c r="L92" i="3"/>
  <c r="K92" i="3"/>
  <c r="J92" i="3"/>
  <c r="D17" i="14" s="1"/>
  <c r="F92" i="3"/>
  <c r="E92" i="3"/>
  <c r="D92" i="3"/>
  <c r="C92" i="3"/>
  <c r="D16" i="14" s="1"/>
  <c r="M91" i="3"/>
  <c r="L91" i="3"/>
  <c r="K91" i="3"/>
  <c r="J91" i="3"/>
  <c r="C17" i="14" s="1"/>
  <c r="F91" i="3"/>
  <c r="E91" i="3"/>
  <c r="D91" i="3"/>
  <c r="C91" i="3"/>
  <c r="C16" i="14" s="1"/>
  <c r="M87" i="3"/>
  <c r="L87" i="3"/>
  <c r="K87" i="3"/>
  <c r="J87" i="3"/>
  <c r="K15" i="14" s="1"/>
  <c r="F87" i="3"/>
  <c r="E87" i="3"/>
  <c r="D87" i="3"/>
  <c r="C87" i="3"/>
  <c r="K14" i="14" s="1"/>
  <c r="M86" i="3"/>
  <c r="L86" i="3"/>
  <c r="K86" i="3"/>
  <c r="J86" i="3"/>
  <c r="J15" i="14" s="1"/>
  <c r="F86" i="3"/>
  <c r="E86" i="3"/>
  <c r="D86" i="3"/>
  <c r="C86" i="3"/>
  <c r="J14" i="14" s="1"/>
  <c r="M85" i="3"/>
  <c r="L85" i="3"/>
  <c r="K85" i="3"/>
  <c r="J85" i="3"/>
  <c r="I15" i="14" s="1"/>
  <c r="F85" i="3"/>
  <c r="E85" i="3"/>
  <c r="D85" i="3"/>
  <c r="C85" i="3"/>
  <c r="I14" i="14" s="1"/>
  <c r="M84" i="3"/>
  <c r="L84" i="3"/>
  <c r="K84" i="3"/>
  <c r="J84" i="3"/>
  <c r="H15" i="14" s="1"/>
  <c r="F84" i="3"/>
  <c r="E84" i="3"/>
  <c r="D84" i="3"/>
  <c r="C84" i="3"/>
  <c r="H14" i="14" s="1"/>
  <c r="M83" i="3"/>
  <c r="L83" i="3"/>
  <c r="K83" i="3"/>
  <c r="J83" i="3"/>
  <c r="G15" i="14" s="1"/>
  <c r="F83" i="3"/>
  <c r="E83" i="3"/>
  <c r="D83" i="3"/>
  <c r="C83" i="3"/>
  <c r="G14" i="14" s="1"/>
  <c r="M82" i="3"/>
  <c r="L82" i="3"/>
  <c r="K82" i="3"/>
  <c r="J82" i="3"/>
  <c r="F15" i="14" s="1"/>
  <c r="F82" i="3"/>
  <c r="E82" i="3"/>
  <c r="D82" i="3"/>
  <c r="C82" i="3"/>
  <c r="F14" i="14" s="1"/>
  <c r="M81" i="3"/>
  <c r="L81" i="3"/>
  <c r="K81" i="3"/>
  <c r="J81" i="3"/>
  <c r="E15" i="14" s="1"/>
  <c r="F81" i="3"/>
  <c r="E81" i="3"/>
  <c r="D81" i="3"/>
  <c r="C81" i="3"/>
  <c r="E14" i="14" s="1"/>
  <c r="M80" i="3"/>
  <c r="L80" i="3"/>
  <c r="K80" i="3"/>
  <c r="J80" i="3"/>
  <c r="D15" i="14" s="1"/>
  <c r="F80" i="3"/>
  <c r="E80" i="3"/>
  <c r="D80" i="3"/>
  <c r="C80" i="3"/>
  <c r="D14" i="14" s="1"/>
  <c r="M79" i="3"/>
  <c r="L79" i="3"/>
  <c r="K79" i="3"/>
  <c r="J79" i="3"/>
  <c r="C15" i="14" s="1"/>
  <c r="F79" i="3"/>
  <c r="E79" i="3"/>
  <c r="D79" i="3"/>
  <c r="C79" i="3"/>
  <c r="C14" i="14" s="1"/>
  <c r="M75" i="3"/>
  <c r="L75" i="3"/>
  <c r="K75" i="3"/>
  <c r="J75" i="3"/>
  <c r="K13" i="14" s="1"/>
  <c r="F75" i="3"/>
  <c r="E75" i="3"/>
  <c r="D75" i="3"/>
  <c r="C75" i="3"/>
  <c r="K12" i="14" s="1"/>
  <c r="M74" i="3"/>
  <c r="L74" i="3"/>
  <c r="K74" i="3"/>
  <c r="J74" i="3"/>
  <c r="J13" i="14" s="1"/>
  <c r="F74" i="3"/>
  <c r="E74" i="3"/>
  <c r="D74" i="3"/>
  <c r="C74" i="3"/>
  <c r="J12" i="14" s="1"/>
  <c r="M73" i="3"/>
  <c r="L73" i="3"/>
  <c r="K73" i="3"/>
  <c r="J73" i="3"/>
  <c r="I13" i="14" s="1"/>
  <c r="F73" i="3"/>
  <c r="E73" i="3"/>
  <c r="D73" i="3"/>
  <c r="C73" i="3"/>
  <c r="I12" i="14" s="1"/>
  <c r="M72" i="3"/>
  <c r="L72" i="3"/>
  <c r="K72" i="3"/>
  <c r="J72" i="3"/>
  <c r="H13" i="14" s="1"/>
  <c r="F72" i="3"/>
  <c r="E72" i="3"/>
  <c r="D72" i="3"/>
  <c r="C72" i="3"/>
  <c r="H12" i="14" s="1"/>
  <c r="M71" i="3"/>
  <c r="L71" i="3"/>
  <c r="K71" i="3"/>
  <c r="J71" i="3"/>
  <c r="G13" i="14" s="1"/>
  <c r="F71" i="3"/>
  <c r="E71" i="3"/>
  <c r="D71" i="3"/>
  <c r="C71" i="3"/>
  <c r="G12" i="14" s="1"/>
  <c r="M70" i="3"/>
  <c r="L70" i="3"/>
  <c r="K70" i="3"/>
  <c r="J70" i="3"/>
  <c r="F13" i="14" s="1"/>
  <c r="F70" i="3"/>
  <c r="E70" i="3"/>
  <c r="D70" i="3"/>
  <c r="C70" i="3"/>
  <c r="F12" i="14" s="1"/>
  <c r="M69" i="3"/>
  <c r="L69" i="3"/>
  <c r="K69" i="3"/>
  <c r="J69" i="3"/>
  <c r="E13" i="14" s="1"/>
  <c r="F69" i="3"/>
  <c r="E69" i="3"/>
  <c r="D69" i="3"/>
  <c r="C69" i="3"/>
  <c r="E12" i="14" s="1"/>
  <c r="M68" i="3"/>
  <c r="L68" i="3"/>
  <c r="K68" i="3"/>
  <c r="J68" i="3"/>
  <c r="D13" i="14" s="1"/>
  <c r="F68" i="3"/>
  <c r="E68" i="3"/>
  <c r="D68" i="3"/>
  <c r="C68" i="3"/>
  <c r="D12" i="14" s="1"/>
  <c r="M67" i="3"/>
  <c r="L67" i="3"/>
  <c r="K67" i="3"/>
  <c r="J67" i="3"/>
  <c r="C13" i="14" s="1"/>
  <c r="F67" i="3"/>
  <c r="E67" i="3"/>
  <c r="D67" i="3"/>
  <c r="C67" i="3"/>
  <c r="C12" i="14" s="1"/>
  <c r="M63" i="3"/>
  <c r="L63" i="3"/>
  <c r="K63" i="3"/>
  <c r="J63" i="3"/>
  <c r="K11" i="14" s="1"/>
  <c r="F63" i="3"/>
  <c r="E63" i="3"/>
  <c r="D63" i="3"/>
  <c r="C63" i="3"/>
  <c r="K10" i="14" s="1"/>
  <c r="M62" i="3"/>
  <c r="L62" i="3"/>
  <c r="K62" i="3"/>
  <c r="J62" i="3"/>
  <c r="J11" i="14" s="1"/>
  <c r="F62" i="3"/>
  <c r="E62" i="3"/>
  <c r="D62" i="3"/>
  <c r="C62" i="3"/>
  <c r="J10" i="14" s="1"/>
  <c r="M61" i="3"/>
  <c r="L61" i="3"/>
  <c r="K61" i="3"/>
  <c r="J61" i="3"/>
  <c r="I11" i="14" s="1"/>
  <c r="F61" i="3"/>
  <c r="E61" i="3"/>
  <c r="D61" i="3"/>
  <c r="C61" i="3"/>
  <c r="I10" i="14" s="1"/>
  <c r="M60" i="3"/>
  <c r="L60" i="3"/>
  <c r="K60" i="3"/>
  <c r="J60" i="3"/>
  <c r="H11" i="14" s="1"/>
  <c r="F60" i="3"/>
  <c r="E60" i="3"/>
  <c r="D60" i="3"/>
  <c r="C60" i="3"/>
  <c r="H10" i="14" s="1"/>
  <c r="M59" i="3"/>
  <c r="L59" i="3"/>
  <c r="K59" i="3"/>
  <c r="J59" i="3"/>
  <c r="G11" i="14" s="1"/>
  <c r="F59" i="3"/>
  <c r="E59" i="3"/>
  <c r="D59" i="3"/>
  <c r="C59" i="3"/>
  <c r="G10" i="14" s="1"/>
  <c r="M58" i="3"/>
  <c r="L58" i="3"/>
  <c r="K58" i="3"/>
  <c r="J58" i="3"/>
  <c r="F11" i="14" s="1"/>
  <c r="F58" i="3"/>
  <c r="E58" i="3"/>
  <c r="D58" i="3"/>
  <c r="C58" i="3"/>
  <c r="F10" i="14" s="1"/>
  <c r="M57" i="3"/>
  <c r="L57" i="3"/>
  <c r="K57" i="3"/>
  <c r="J57" i="3"/>
  <c r="E11" i="14" s="1"/>
  <c r="F57" i="3"/>
  <c r="E57" i="3"/>
  <c r="D57" i="3"/>
  <c r="C57" i="3"/>
  <c r="E10" i="14" s="1"/>
  <c r="M56" i="3"/>
  <c r="L56" i="3"/>
  <c r="K56" i="3"/>
  <c r="J56" i="3"/>
  <c r="D11" i="14" s="1"/>
  <c r="F56" i="3"/>
  <c r="E56" i="3"/>
  <c r="D56" i="3"/>
  <c r="C56" i="3"/>
  <c r="D10" i="14" s="1"/>
  <c r="M55" i="3"/>
  <c r="L55" i="3"/>
  <c r="K55" i="3"/>
  <c r="J55" i="3"/>
  <c r="C11" i="14" s="1"/>
  <c r="F55" i="3"/>
  <c r="E55" i="3"/>
  <c r="D55" i="3"/>
  <c r="C55" i="3"/>
  <c r="C10" i="14" s="1"/>
  <c r="M51" i="3"/>
  <c r="L51" i="3"/>
  <c r="K51" i="3"/>
  <c r="J51" i="3"/>
  <c r="K9" i="14" s="1"/>
  <c r="F51" i="3"/>
  <c r="E51" i="3"/>
  <c r="D51" i="3"/>
  <c r="C51" i="3"/>
  <c r="K8" i="14" s="1"/>
  <c r="M50" i="3"/>
  <c r="L50" i="3"/>
  <c r="K50" i="3"/>
  <c r="J50" i="3"/>
  <c r="J9" i="14" s="1"/>
  <c r="F50" i="3"/>
  <c r="E50" i="3"/>
  <c r="D50" i="3"/>
  <c r="C50" i="3"/>
  <c r="J8" i="14" s="1"/>
  <c r="M49" i="3"/>
  <c r="L49" i="3"/>
  <c r="K49" i="3"/>
  <c r="J49" i="3"/>
  <c r="I9" i="14" s="1"/>
  <c r="F49" i="3"/>
  <c r="E49" i="3"/>
  <c r="D49" i="3"/>
  <c r="C49" i="3"/>
  <c r="I8" i="14" s="1"/>
  <c r="M48" i="3"/>
  <c r="L48" i="3"/>
  <c r="K48" i="3"/>
  <c r="J48" i="3"/>
  <c r="H9" i="14" s="1"/>
  <c r="F48" i="3"/>
  <c r="E48" i="3"/>
  <c r="D48" i="3"/>
  <c r="C48" i="3"/>
  <c r="H8" i="14" s="1"/>
  <c r="M47" i="3"/>
  <c r="L47" i="3"/>
  <c r="K47" i="3"/>
  <c r="J47" i="3"/>
  <c r="G9" i="14" s="1"/>
  <c r="F47" i="3"/>
  <c r="E47" i="3"/>
  <c r="D47" i="3"/>
  <c r="C47" i="3"/>
  <c r="G8" i="14" s="1"/>
  <c r="M46" i="3"/>
  <c r="L46" i="3"/>
  <c r="K46" i="3"/>
  <c r="J46" i="3"/>
  <c r="F9" i="14" s="1"/>
  <c r="F46" i="3"/>
  <c r="E46" i="3"/>
  <c r="D46" i="3"/>
  <c r="C46" i="3"/>
  <c r="F8" i="14" s="1"/>
  <c r="M45" i="3"/>
  <c r="L45" i="3"/>
  <c r="K45" i="3"/>
  <c r="J45" i="3"/>
  <c r="E9" i="14" s="1"/>
  <c r="F45" i="3"/>
  <c r="E45" i="3"/>
  <c r="D45" i="3"/>
  <c r="C45" i="3"/>
  <c r="E8" i="14" s="1"/>
  <c r="M44" i="3"/>
  <c r="L44" i="3"/>
  <c r="K44" i="3"/>
  <c r="J44" i="3"/>
  <c r="D9" i="14" s="1"/>
  <c r="F44" i="3"/>
  <c r="E44" i="3"/>
  <c r="D44" i="3"/>
  <c r="C44" i="3"/>
  <c r="D8" i="14" s="1"/>
  <c r="M43" i="3"/>
  <c r="L43" i="3"/>
  <c r="K43" i="3"/>
  <c r="J43" i="3"/>
  <c r="C9" i="14" s="1"/>
  <c r="F43" i="3"/>
  <c r="E43" i="3"/>
  <c r="D43" i="3"/>
  <c r="C43" i="3"/>
  <c r="C8" i="14" s="1"/>
  <c r="M39" i="3"/>
  <c r="L39" i="3"/>
  <c r="K39" i="3"/>
  <c r="J39" i="3"/>
  <c r="K7" i="14" s="1"/>
  <c r="F39" i="3"/>
  <c r="E39" i="3"/>
  <c r="D39" i="3"/>
  <c r="C39" i="3"/>
  <c r="K6" i="14" s="1"/>
  <c r="M38" i="3"/>
  <c r="L38" i="3"/>
  <c r="K38" i="3"/>
  <c r="J38" i="3"/>
  <c r="J7" i="14" s="1"/>
  <c r="F38" i="3"/>
  <c r="E38" i="3"/>
  <c r="D38" i="3"/>
  <c r="C38" i="3"/>
  <c r="J6" i="14" s="1"/>
  <c r="M37" i="3"/>
  <c r="L37" i="3"/>
  <c r="K37" i="3"/>
  <c r="J37" i="3"/>
  <c r="I7" i="14" s="1"/>
  <c r="F37" i="3"/>
  <c r="E37" i="3"/>
  <c r="D37" i="3"/>
  <c r="C37" i="3"/>
  <c r="I6" i="14" s="1"/>
  <c r="M36" i="3"/>
  <c r="L36" i="3"/>
  <c r="K36" i="3"/>
  <c r="J36" i="3"/>
  <c r="H7" i="14" s="1"/>
  <c r="F36" i="3"/>
  <c r="E36" i="3"/>
  <c r="D36" i="3"/>
  <c r="C36" i="3"/>
  <c r="H6" i="14" s="1"/>
  <c r="M35" i="3"/>
  <c r="L35" i="3"/>
  <c r="K35" i="3"/>
  <c r="J35" i="3"/>
  <c r="G7" i="14" s="1"/>
  <c r="F35" i="3"/>
  <c r="E35" i="3"/>
  <c r="D35" i="3"/>
  <c r="C35" i="3"/>
  <c r="G6" i="14" s="1"/>
  <c r="M34" i="3"/>
  <c r="L34" i="3"/>
  <c r="K34" i="3"/>
  <c r="J34" i="3"/>
  <c r="F7" i="14" s="1"/>
  <c r="F34" i="3"/>
  <c r="E34" i="3"/>
  <c r="D34" i="3"/>
  <c r="C34" i="3"/>
  <c r="F6" i="14" s="1"/>
  <c r="M33" i="3"/>
  <c r="L33" i="3"/>
  <c r="K33" i="3"/>
  <c r="J33" i="3"/>
  <c r="E7" i="14" s="1"/>
  <c r="F33" i="3"/>
  <c r="E33" i="3"/>
  <c r="D33" i="3"/>
  <c r="C33" i="3"/>
  <c r="E6" i="14" s="1"/>
  <c r="M32" i="3"/>
  <c r="L32" i="3"/>
  <c r="K32" i="3"/>
  <c r="J32" i="3"/>
  <c r="D7" i="14" s="1"/>
  <c r="F32" i="3"/>
  <c r="E32" i="3"/>
  <c r="D32" i="3"/>
  <c r="C32" i="3"/>
  <c r="D6" i="14" s="1"/>
  <c r="M31" i="3"/>
  <c r="L31" i="3"/>
  <c r="K31" i="3"/>
  <c r="J31" i="3"/>
  <c r="C7" i="14" s="1"/>
  <c r="F31" i="3"/>
  <c r="E31" i="3"/>
  <c r="D31" i="3"/>
  <c r="C31" i="3"/>
  <c r="C6" i="14" s="1"/>
  <c r="M27" i="3"/>
  <c r="L27" i="3"/>
  <c r="K27" i="3"/>
  <c r="J27" i="3"/>
  <c r="K5" i="14" s="1"/>
  <c r="F27" i="3"/>
  <c r="E27" i="3"/>
  <c r="D27" i="3"/>
  <c r="C27" i="3"/>
  <c r="K4" i="14" s="1"/>
  <c r="M26" i="3"/>
  <c r="L26" i="3"/>
  <c r="K26" i="3"/>
  <c r="J26" i="3"/>
  <c r="J5" i="14" s="1"/>
  <c r="F26" i="3"/>
  <c r="E26" i="3"/>
  <c r="D26" i="3"/>
  <c r="C26" i="3"/>
  <c r="J4" i="14" s="1"/>
  <c r="M25" i="3"/>
  <c r="L25" i="3"/>
  <c r="K25" i="3"/>
  <c r="J25" i="3"/>
  <c r="I5" i="14" s="1"/>
  <c r="F25" i="3"/>
  <c r="E25" i="3"/>
  <c r="D25" i="3"/>
  <c r="C25" i="3"/>
  <c r="I4" i="14" s="1"/>
  <c r="M24" i="3"/>
  <c r="L24" i="3"/>
  <c r="K24" i="3"/>
  <c r="J24" i="3"/>
  <c r="H5" i="14" s="1"/>
  <c r="F24" i="3"/>
  <c r="E24" i="3"/>
  <c r="D24" i="3"/>
  <c r="C24" i="3"/>
  <c r="H4" i="14" s="1"/>
  <c r="M23" i="3"/>
  <c r="L23" i="3"/>
  <c r="K23" i="3"/>
  <c r="J23" i="3"/>
  <c r="G5" i="14" s="1"/>
  <c r="F23" i="3"/>
  <c r="E23" i="3"/>
  <c r="D23" i="3"/>
  <c r="C23" i="3"/>
  <c r="G4" i="14" s="1"/>
  <c r="M22" i="3"/>
  <c r="L22" i="3"/>
  <c r="K22" i="3"/>
  <c r="J22" i="3"/>
  <c r="F5" i="14" s="1"/>
  <c r="F22" i="3"/>
  <c r="E22" i="3"/>
  <c r="D22" i="3"/>
  <c r="C22" i="3"/>
  <c r="F4" i="14" s="1"/>
  <c r="M21" i="3"/>
  <c r="L21" i="3"/>
  <c r="K21" i="3"/>
  <c r="J21" i="3"/>
  <c r="E5" i="14" s="1"/>
  <c r="F21" i="3"/>
  <c r="E21" i="3"/>
  <c r="D21" i="3"/>
  <c r="C21" i="3"/>
  <c r="E4" i="14" s="1"/>
  <c r="M20" i="3"/>
  <c r="L20" i="3"/>
  <c r="K20" i="3"/>
  <c r="J20" i="3"/>
  <c r="D5" i="14" s="1"/>
  <c r="F20" i="3"/>
  <c r="E20" i="3"/>
  <c r="D20" i="3"/>
  <c r="C20" i="3"/>
  <c r="D4" i="14" s="1"/>
  <c r="M19" i="3"/>
  <c r="L19" i="3"/>
  <c r="K19" i="3"/>
  <c r="J19" i="3"/>
  <c r="C5" i="14" s="1"/>
  <c r="F19" i="3"/>
  <c r="E19" i="3"/>
  <c r="D19" i="3"/>
  <c r="C19" i="3"/>
  <c r="C4" i="14" s="1"/>
  <c r="M15" i="3"/>
  <c r="L15" i="3"/>
  <c r="K15" i="3"/>
  <c r="J15" i="3"/>
  <c r="K3" i="14" s="1"/>
  <c r="F15" i="3"/>
  <c r="E15" i="3"/>
  <c r="D15" i="3"/>
  <c r="C15" i="3"/>
  <c r="K2" i="14" s="1"/>
  <c r="M14" i="3"/>
  <c r="L14" i="3"/>
  <c r="K14" i="3"/>
  <c r="J14" i="3"/>
  <c r="J3" i="14" s="1"/>
  <c r="F14" i="3"/>
  <c r="E14" i="3"/>
  <c r="D14" i="3"/>
  <c r="C14" i="3"/>
  <c r="J2" i="14" s="1"/>
  <c r="M13" i="3"/>
  <c r="L13" i="3"/>
  <c r="K13" i="3"/>
  <c r="J13" i="3"/>
  <c r="I3" i="14" s="1"/>
  <c r="F13" i="3"/>
  <c r="E13" i="3"/>
  <c r="D13" i="3"/>
  <c r="C13" i="3"/>
  <c r="I2" i="14" s="1"/>
  <c r="M12" i="3"/>
  <c r="L12" i="3"/>
  <c r="K12" i="3"/>
  <c r="J12" i="3"/>
  <c r="H3" i="14" s="1"/>
  <c r="F12" i="3"/>
  <c r="E12" i="3"/>
  <c r="D12" i="3"/>
  <c r="C12" i="3"/>
  <c r="H2" i="14" s="1"/>
  <c r="M11" i="3"/>
  <c r="L11" i="3"/>
  <c r="K11" i="3"/>
  <c r="J11" i="3"/>
  <c r="G3" i="14" s="1"/>
  <c r="F11" i="3"/>
  <c r="E11" i="3"/>
  <c r="D11" i="3"/>
  <c r="C11" i="3"/>
  <c r="G2" i="14" s="1"/>
  <c r="M10" i="3"/>
  <c r="L10" i="3"/>
  <c r="K10" i="3"/>
  <c r="J10" i="3"/>
  <c r="F3" i="14" s="1"/>
  <c r="F10" i="3"/>
  <c r="E10" i="3"/>
  <c r="D10" i="3"/>
  <c r="C10" i="3"/>
  <c r="F2" i="14" s="1"/>
  <c r="M9" i="3"/>
  <c r="L9" i="3"/>
  <c r="K9" i="3"/>
  <c r="J9" i="3"/>
  <c r="E3" i="14" s="1"/>
  <c r="F9" i="3"/>
  <c r="E9" i="3"/>
  <c r="D9" i="3"/>
  <c r="C9" i="3"/>
  <c r="E2" i="14" s="1"/>
  <c r="M8" i="3"/>
  <c r="L8" i="3"/>
  <c r="K8" i="3"/>
  <c r="J8" i="3"/>
  <c r="D3" i="14" s="1"/>
  <c r="F8" i="3"/>
  <c r="E8" i="3"/>
  <c r="D8" i="3"/>
  <c r="C8" i="3"/>
  <c r="D2" i="14" s="1"/>
  <c r="M7" i="3"/>
  <c r="L7" i="3"/>
  <c r="K7" i="3"/>
  <c r="J7" i="3"/>
  <c r="C3" i="14" s="1"/>
  <c r="F7" i="3"/>
  <c r="E7" i="3"/>
  <c r="D7" i="3"/>
  <c r="C7" i="3"/>
  <c r="C2" i="14" s="1"/>
  <c r="A1" i="3"/>
  <c r="I17" i="10" l="1"/>
  <c r="K17" i="10" s="1"/>
  <c r="I9" i="10"/>
  <c r="K9" i="10" s="1"/>
  <c r="I15" i="10"/>
  <c r="K15" i="10" s="1"/>
  <c r="I10" i="10"/>
  <c r="K10" i="10" s="1"/>
  <c r="I16" i="10"/>
  <c r="K16" i="10" s="1"/>
  <c r="I20" i="10"/>
  <c r="K20" i="10" s="1"/>
  <c r="I7" i="11"/>
  <c r="K7" i="11" s="1"/>
  <c r="I22" i="11"/>
  <c r="K22" i="11" s="1"/>
  <c r="V45" i="9"/>
  <c r="F8" i="9"/>
  <c r="B45" i="9"/>
  <c r="F82" i="9"/>
  <c r="J8" i="9"/>
  <c r="F45" i="9"/>
  <c r="B82" i="9"/>
  <c r="N82" i="9"/>
  <c r="B8" i="9"/>
  <c r="R82" i="9"/>
  <c r="V82" i="9"/>
  <c r="R8" i="9"/>
  <c r="J45" i="9"/>
  <c r="I13" i="10"/>
  <c r="K13" i="10" s="1"/>
  <c r="C2" i="15"/>
  <c r="D2" i="15"/>
  <c r="E2" i="15"/>
  <c r="F2" i="15"/>
  <c r="G2" i="15"/>
  <c r="H2" i="15"/>
  <c r="I2" i="15"/>
  <c r="J2" i="15"/>
  <c r="K2" i="15"/>
  <c r="C4" i="15"/>
  <c r="D4" i="15"/>
  <c r="E4" i="15"/>
  <c r="F4" i="15"/>
  <c r="G4" i="15"/>
  <c r="H4" i="15"/>
  <c r="I4" i="15"/>
  <c r="J4" i="15"/>
  <c r="K4" i="15"/>
  <c r="C6" i="15"/>
  <c r="D6" i="15"/>
  <c r="E6" i="15"/>
  <c r="F6" i="15"/>
  <c r="G6" i="15"/>
  <c r="H6" i="15"/>
  <c r="I6" i="15"/>
  <c r="J6" i="15"/>
  <c r="K6" i="15"/>
  <c r="C8" i="15"/>
  <c r="D8" i="15"/>
  <c r="E8" i="15"/>
  <c r="F8" i="15"/>
  <c r="G8" i="15"/>
  <c r="H8" i="15"/>
  <c r="I8" i="15"/>
  <c r="J8" i="15"/>
  <c r="K8" i="15"/>
  <c r="C10" i="15"/>
  <c r="D10" i="15"/>
  <c r="E10" i="15"/>
  <c r="F10" i="15"/>
  <c r="G10" i="15"/>
  <c r="H10" i="15"/>
  <c r="I10" i="15"/>
  <c r="K12" i="15"/>
  <c r="F14" i="15"/>
  <c r="G14" i="15"/>
  <c r="I14" i="15"/>
  <c r="D16" i="15"/>
  <c r="H18" i="15"/>
  <c r="I7" i="10"/>
  <c r="K7" i="10" s="1"/>
  <c r="K6" i="11"/>
  <c r="I6" i="10"/>
  <c r="K6" i="10" s="1"/>
  <c r="I12" i="11"/>
  <c r="K12" i="11" s="1"/>
  <c r="J9" i="15"/>
  <c r="K9" i="15"/>
  <c r="C11" i="15"/>
  <c r="D11" i="15"/>
  <c r="E11" i="15"/>
  <c r="F11" i="15"/>
  <c r="G11" i="15"/>
  <c r="H11" i="15"/>
  <c r="I11" i="15"/>
  <c r="J11" i="15"/>
  <c r="K11" i="15"/>
  <c r="C13" i="15"/>
  <c r="D13" i="15"/>
  <c r="E13" i="15"/>
  <c r="F13" i="15"/>
  <c r="G13" i="15"/>
  <c r="H13" i="15"/>
  <c r="I13" i="15"/>
  <c r="J13" i="15"/>
  <c r="K13" i="15"/>
  <c r="C15" i="15"/>
  <c r="D15" i="15"/>
  <c r="E15" i="15"/>
  <c r="F15" i="15"/>
  <c r="G15" i="15"/>
  <c r="H15" i="15"/>
  <c r="I15" i="15"/>
  <c r="J15" i="15"/>
  <c r="K15" i="15"/>
  <c r="C17" i="15"/>
  <c r="D17" i="15"/>
  <c r="E17" i="15"/>
  <c r="F17" i="15"/>
  <c r="G17" i="15"/>
  <c r="H17" i="15"/>
  <c r="I17" i="15"/>
  <c r="J17" i="15"/>
  <c r="K17" i="15"/>
  <c r="C19" i="15"/>
  <c r="D19" i="15"/>
  <c r="E19" i="15"/>
  <c r="F19" i="15"/>
  <c r="G19" i="15"/>
  <c r="H19" i="15"/>
  <c r="I19" i="15"/>
  <c r="J19" i="15"/>
  <c r="K19" i="15"/>
  <c r="I10" i="11"/>
  <c r="K10" i="11" s="1"/>
  <c r="I14" i="11"/>
  <c r="K14" i="11" s="1"/>
  <c r="I8" i="10"/>
  <c r="K8" i="10" s="1"/>
  <c r="I11" i="11"/>
  <c r="K11" i="11" s="1"/>
  <c r="I19" i="11"/>
  <c r="K19" i="11" s="1"/>
  <c r="I9" i="11"/>
  <c r="K9" i="11" s="1"/>
  <c r="D8" i="12"/>
  <c r="D8" i="13"/>
  <c r="G7" i="13"/>
  <c r="G7" i="12"/>
  <c r="H8" i="13"/>
  <c r="H8" i="12"/>
  <c r="V40" i="9"/>
  <c r="I13" i="12"/>
  <c r="K13" i="12" s="1"/>
  <c r="D17" i="13"/>
  <c r="D12" i="12"/>
  <c r="H17" i="13"/>
  <c r="H12" i="12"/>
  <c r="V77" i="9"/>
  <c r="C14" i="13"/>
  <c r="C19" i="12"/>
  <c r="D21" i="12"/>
  <c r="D11" i="13"/>
  <c r="E18" i="11"/>
  <c r="I18" i="11" s="1"/>
  <c r="K18" i="11" s="1"/>
  <c r="C7" i="12"/>
  <c r="G11" i="12"/>
  <c r="C14" i="12"/>
  <c r="D16" i="12"/>
  <c r="E17" i="13"/>
  <c r="E9" i="13"/>
  <c r="B40" i="7"/>
  <c r="B77" i="7"/>
  <c r="B114" i="7"/>
  <c r="I15" i="11"/>
  <c r="K15" i="11" s="1"/>
  <c r="I21" i="11"/>
  <c r="K21" i="11" s="1"/>
  <c r="D6" i="13"/>
  <c r="D6" i="12"/>
  <c r="F9" i="13"/>
  <c r="F9" i="12"/>
  <c r="G13" i="13"/>
  <c r="G10" i="12"/>
  <c r="F19" i="13"/>
  <c r="F16" i="12"/>
  <c r="H15" i="13"/>
  <c r="H14" i="12"/>
  <c r="C18" i="13"/>
  <c r="C20" i="12"/>
  <c r="J114" i="9"/>
  <c r="F16" i="13"/>
  <c r="F18" i="12"/>
  <c r="C14" i="10"/>
  <c r="I14" i="10" s="1"/>
  <c r="K14" i="10" s="1"/>
  <c r="D7" i="12"/>
  <c r="D14" i="12"/>
  <c r="G20" i="12"/>
  <c r="E23" i="12"/>
  <c r="F40" i="7"/>
  <c r="F77" i="7"/>
  <c r="F114" i="7"/>
  <c r="B40" i="8"/>
  <c r="I16" i="11"/>
  <c r="K16" i="11" s="1"/>
  <c r="B77" i="8"/>
  <c r="G8" i="13"/>
  <c r="G8" i="12"/>
  <c r="H20" i="13"/>
  <c r="H15" i="12"/>
  <c r="C17" i="13"/>
  <c r="C12" i="12"/>
  <c r="D10" i="13"/>
  <c r="D17" i="12"/>
  <c r="C21" i="12"/>
  <c r="C11" i="13"/>
  <c r="N114" i="9"/>
  <c r="G11" i="13"/>
  <c r="G21" i="12"/>
  <c r="C21" i="10"/>
  <c r="I21" i="10" s="1"/>
  <c r="K21" i="10" s="1"/>
  <c r="C23" i="10"/>
  <c r="I23" i="10" s="1"/>
  <c r="K23" i="10" s="1"/>
  <c r="F7" i="12"/>
  <c r="F14" i="12"/>
  <c r="C12" i="13"/>
  <c r="D18" i="13"/>
  <c r="D20" i="13"/>
  <c r="J40" i="7"/>
  <c r="J77" i="7"/>
  <c r="J114" i="7"/>
  <c r="F40" i="8"/>
  <c r="F77" i="8"/>
  <c r="I23" i="11"/>
  <c r="K23" i="11" s="1"/>
  <c r="F114" i="8"/>
  <c r="G6" i="13"/>
  <c r="G6" i="12"/>
  <c r="B40" i="9"/>
  <c r="E19" i="13"/>
  <c r="E16" i="12"/>
  <c r="F11" i="12"/>
  <c r="F12" i="13"/>
  <c r="G15" i="13"/>
  <c r="G14" i="12"/>
  <c r="B77" i="9"/>
  <c r="C22" i="12"/>
  <c r="I22" i="12" s="1"/>
  <c r="K22" i="12" s="1"/>
  <c r="R114" i="9"/>
  <c r="E18" i="12"/>
  <c r="E16" i="13"/>
  <c r="E8" i="11"/>
  <c r="I8" i="11" s="1"/>
  <c r="K8" i="11" s="1"/>
  <c r="E15" i="11"/>
  <c r="C17" i="11"/>
  <c r="I17" i="11" s="1"/>
  <c r="K17" i="11" s="1"/>
  <c r="N40" i="7"/>
  <c r="N77" i="7"/>
  <c r="J40" i="8"/>
  <c r="J77" i="8"/>
  <c r="J114" i="8"/>
  <c r="F8" i="13"/>
  <c r="F8" i="12"/>
  <c r="G20" i="13"/>
  <c r="G15" i="12"/>
  <c r="F40" i="9"/>
  <c r="G10" i="13"/>
  <c r="G17" i="12"/>
  <c r="F77" i="9"/>
  <c r="I23" i="12"/>
  <c r="K23" i="12" s="1"/>
  <c r="E14" i="13"/>
  <c r="E19" i="12"/>
  <c r="F114" i="9"/>
  <c r="C8" i="12"/>
  <c r="C6" i="12"/>
  <c r="F12" i="12"/>
  <c r="D9" i="12"/>
  <c r="C15" i="12"/>
  <c r="C17" i="12"/>
  <c r="I17" i="12" s="1"/>
  <c r="K17" i="12" s="1"/>
  <c r="H21" i="12"/>
  <c r="C13" i="13"/>
  <c r="E6" i="13"/>
  <c r="E8" i="13"/>
  <c r="E7" i="13"/>
  <c r="R40" i="7"/>
  <c r="R77" i="7"/>
  <c r="I18" i="10"/>
  <c r="K18" i="10" s="1"/>
  <c r="R114" i="7"/>
  <c r="N114" i="8"/>
  <c r="E13" i="13"/>
  <c r="E10" i="12"/>
  <c r="F6" i="13"/>
  <c r="F6" i="12"/>
  <c r="H9" i="13"/>
  <c r="H9" i="12"/>
  <c r="J40" i="9"/>
  <c r="E11" i="12"/>
  <c r="E12" i="13"/>
  <c r="H19" i="13"/>
  <c r="H16" i="12"/>
  <c r="J77" i="9"/>
  <c r="E20" i="12"/>
  <c r="E18" i="13"/>
  <c r="H6" i="12"/>
  <c r="G12" i="12"/>
  <c r="E15" i="12"/>
  <c r="H17" i="12"/>
  <c r="G19" i="12"/>
  <c r="E10" i="13"/>
  <c r="I11" i="10"/>
  <c r="K11" i="10" s="1"/>
  <c r="V77" i="7"/>
  <c r="I19" i="10"/>
  <c r="K19" i="10" s="1"/>
  <c r="R40" i="8"/>
  <c r="R77" i="8"/>
  <c r="R114" i="8"/>
  <c r="F20" i="13"/>
  <c r="F15" i="12"/>
  <c r="H7" i="13"/>
  <c r="I7" i="13" s="1"/>
  <c r="H7" i="12"/>
  <c r="N40" i="9"/>
  <c r="F17" i="12"/>
  <c r="F10" i="13"/>
  <c r="N77" i="9"/>
  <c r="D14" i="13"/>
  <c r="D19" i="12"/>
  <c r="G9" i="12"/>
  <c r="F13" i="13"/>
  <c r="D16" i="13"/>
  <c r="J10" i="15"/>
  <c r="K10" i="15"/>
  <c r="C12" i="15"/>
  <c r="D12" i="15"/>
  <c r="E12" i="15"/>
  <c r="F12" i="15"/>
  <c r="G12" i="15"/>
  <c r="H12" i="15"/>
  <c r="I12" i="15"/>
  <c r="J12" i="15"/>
  <c r="C14" i="15"/>
  <c r="D14" i="15"/>
  <c r="E14" i="15"/>
  <c r="H14" i="15"/>
  <c r="J14" i="15"/>
  <c r="K14" i="15"/>
  <c r="C16" i="15"/>
  <c r="E16" i="15"/>
  <c r="F16" i="15"/>
  <c r="G16" i="15"/>
  <c r="H16" i="15"/>
  <c r="I16" i="15"/>
  <c r="J16" i="15"/>
  <c r="K16" i="15"/>
  <c r="C18" i="15"/>
  <c r="D18" i="15"/>
  <c r="E18" i="15"/>
  <c r="F18" i="15"/>
  <c r="G18" i="15"/>
  <c r="I18" i="15"/>
  <c r="J18" i="15"/>
  <c r="K18" i="15"/>
  <c r="I12" i="10"/>
  <c r="K12" i="10" s="1"/>
  <c r="V40" i="8"/>
  <c r="I13" i="11"/>
  <c r="K13" i="11" s="1"/>
  <c r="V114" i="8"/>
  <c r="C9" i="12"/>
  <c r="C9" i="13"/>
  <c r="H13" i="13"/>
  <c r="H10" i="12"/>
  <c r="R40" i="9"/>
  <c r="C19" i="13"/>
  <c r="C16" i="12"/>
  <c r="D11" i="12"/>
  <c r="D12" i="13"/>
  <c r="E14" i="12"/>
  <c r="E15" i="13"/>
  <c r="I15" i="13" s="1"/>
  <c r="G19" i="13"/>
  <c r="G16" i="12"/>
  <c r="R77" i="9"/>
  <c r="C16" i="13"/>
  <c r="C18" i="12"/>
  <c r="I18" i="12" s="1"/>
  <c r="K18" i="12" s="1"/>
  <c r="E11" i="13"/>
  <c r="H19" i="12"/>
  <c r="H20" i="12"/>
  <c r="I20" i="13" l="1"/>
  <c r="I8" i="13"/>
  <c r="I10" i="13"/>
  <c r="I6" i="13"/>
  <c r="I11" i="12"/>
  <c r="K11" i="12" s="1"/>
  <c r="I10" i="12"/>
  <c r="K10" i="12" s="1"/>
  <c r="I12" i="12"/>
  <c r="K12" i="12" s="1"/>
  <c r="I15" i="12"/>
  <c r="K15" i="12" s="1"/>
  <c r="I17" i="13"/>
  <c r="I19" i="12"/>
  <c r="K19" i="12" s="1"/>
  <c r="I9" i="13"/>
  <c r="I9" i="12"/>
  <c r="K9" i="12" s="1"/>
  <c r="I14" i="13"/>
  <c r="I16" i="13"/>
  <c r="I16" i="12"/>
  <c r="K16" i="12" s="1"/>
  <c r="I6" i="12"/>
  <c r="K6" i="12" s="1"/>
  <c r="I12" i="13"/>
  <c r="I11" i="13"/>
  <c r="I14" i="12"/>
  <c r="K14" i="12" s="1"/>
  <c r="I19" i="13"/>
  <c r="I8" i="12"/>
  <c r="K8" i="12" s="1"/>
  <c r="I21" i="12"/>
  <c r="K21" i="12" s="1"/>
  <c r="I20" i="12"/>
  <c r="K20" i="12" s="1"/>
  <c r="I7" i="12"/>
  <c r="K7" i="12" s="1"/>
  <c r="I13" i="13"/>
  <c r="I18" i="13"/>
</calcChain>
</file>

<file path=xl/sharedStrings.xml><?xml version="1.0" encoding="utf-8"?>
<sst xmlns="http://schemas.openxmlformats.org/spreadsheetml/2006/main" count="1589" uniqueCount="398">
  <si>
    <t>ACCUEIL - NATATION PAR EQUIPE - saison 2025/2026</t>
  </si>
  <si>
    <t>Saisir ici le nom de la compétition, le lieu et la date :</t>
  </si>
  <si>
    <t>Que voulez-vous faire :</t>
  </si>
  <si>
    <t>Préparer la BDD des licenciés</t>
  </si>
  <si>
    <t>Inscrire une équipe Masculine</t>
  </si>
  <si>
    <t>Inscrire une équipe Féminine</t>
  </si>
  <si>
    <t>Inscrire une équipe Mixte</t>
  </si>
  <si>
    <t>Consulter le tutoriel d'utilisation</t>
  </si>
  <si>
    <t>Saisir les résultats des courses JG</t>
  </si>
  <si>
    <t>Saisir les résultats des courses JF</t>
  </si>
  <si>
    <t>Saisir les résultats des courses mixtes</t>
  </si>
  <si>
    <t>LES RECORDS DU MONDE (mise à jour 23/03/2025)</t>
  </si>
  <si>
    <t>100m Papillon</t>
  </si>
  <si>
    <t>100m Dos</t>
  </si>
  <si>
    <t>100m Brasse</t>
  </si>
  <si>
    <t>100m Nage libre</t>
  </si>
  <si>
    <t>400m 4 nages</t>
  </si>
  <si>
    <t>800m Nage libre</t>
  </si>
  <si>
    <t>DAMES</t>
  </si>
  <si>
    <t>HOMMES</t>
  </si>
  <si>
    <t>MIXTE</t>
  </si>
  <si>
    <t>CLASSEMENTS</t>
  </si>
  <si>
    <r>
      <rPr>
        <b/>
        <sz val="10"/>
        <rFont val="Calibri"/>
        <family val="2"/>
        <charset val="1"/>
      </rPr>
      <t xml:space="preserve">Pour consulter les différents classements, cliquez sur les images correspondantes.
</t>
    </r>
    <r>
      <rPr>
        <b/>
        <i/>
        <sz val="10"/>
        <color rgb="FFFF0000"/>
        <rFont val="Calibri"/>
        <family val="2"/>
        <charset val="1"/>
      </rPr>
      <t>(Ne pas oublier de cliquez sur le bouton ci-dessous pour mettre à jour tous les classements!)</t>
    </r>
  </si>
  <si>
    <t>PAR EQUIPES JEUNES GENS</t>
  </si>
  <si>
    <t>PAR EQUIPES JEUNES FILLES</t>
  </si>
  <si>
    <t>PAR EQUIPES MIXTE</t>
  </si>
  <si>
    <t>VERSION</t>
  </si>
  <si>
    <t>N° LICENCE</t>
  </si>
  <si>
    <t>NOM</t>
  </si>
  <si>
    <t>PRENOM</t>
  </si>
  <si>
    <t>SEXE</t>
  </si>
  <si>
    <t>LIBELLE A.S.</t>
  </si>
  <si>
    <t>0938187</t>
  </si>
  <si>
    <t>LE BERRE--FISCHER</t>
  </si>
  <si>
    <t>LIAM</t>
  </si>
  <si>
    <t>M</t>
  </si>
  <si>
    <t>UBO BREST</t>
  </si>
  <si>
    <t>L'HOSTIS</t>
  </si>
  <si>
    <t>KYLIAN</t>
  </si>
  <si>
    <t>VAILLANT-OLLIVIER</t>
  </si>
  <si>
    <t>TOM</t>
  </si>
  <si>
    <t>LE DOUARIN</t>
  </si>
  <si>
    <t>BOISTUAUD</t>
  </si>
  <si>
    <t>YOUN</t>
  </si>
  <si>
    <t>ELWICK</t>
  </si>
  <si>
    <t>ROWAN</t>
  </si>
  <si>
    <t>LECHAUDEE CORBAY</t>
  </si>
  <si>
    <t>SWAN</t>
  </si>
  <si>
    <t>ROUSSEAU</t>
  </si>
  <si>
    <t>EWEN</t>
  </si>
  <si>
    <t>RANNOU</t>
  </si>
  <si>
    <t>GUILLAUME</t>
  </si>
  <si>
    <t>TANGUY</t>
  </si>
  <si>
    <t>LOUIS</t>
  </si>
  <si>
    <t>GAUTHIER</t>
  </si>
  <si>
    <t>CORENTIN</t>
  </si>
  <si>
    <t>REMOUE</t>
  </si>
  <si>
    <t>BREWEN</t>
  </si>
  <si>
    <t>LECHANGA</t>
  </si>
  <si>
    <t>YVAN</t>
  </si>
  <si>
    <t>PROVENCIO</t>
  </si>
  <si>
    <t>LENY</t>
  </si>
  <si>
    <t>BRILLAC</t>
  </si>
  <si>
    <t>BENOIT</t>
  </si>
  <si>
    <t>0936247</t>
  </si>
  <si>
    <t>SALIOU</t>
  </si>
  <si>
    <t>THOMAS</t>
  </si>
  <si>
    <t>LABHINI</t>
  </si>
  <si>
    <t>ROMANE</t>
  </si>
  <si>
    <t>F</t>
  </si>
  <si>
    <t>0938431</t>
  </si>
  <si>
    <t>MARCHESE</t>
  </si>
  <si>
    <t>AURELIE</t>
  </si>
  <si>
    <t>0789274</t>
  </si>
  <si>
    <t>QUELENNEC</t>
  </si>
  <si>
    <t>ERIN</t>
  </si>
  <si>
    <t>STRULLU</t>
  </si>
  <si>
    <t>JADE</t>
  </si>
  <si>
    <t>HUET</t>
  </si>
  <si>
    <t>TIMOTHE</t>
  </si>
  <si>
    <t>ROTIER</t>
  </si>
  <si>
    <t>GREGOIRE</t>
  </si>
  <si>
    <t>0935846</t>
  </si>
  <si>
    <t>CHRISTIN</t>
  </si>
  <si>
    <t>UBS SUAPS</t>
  </si>
  <si>
    <t>PEREIRA NETO</t>
  </si>
  <si>
    <t>LORENZO</t>
  </si>
  <si>
    <t>MAHE</t>
  </si>
  <si>
    <t>GWENN</t>
  </si>
  <si>
    <t>DESPORTES</t>
  </si>
  <si>
    <t>JEANNE</t>
  </si>
  <si>
    <t>VERON</t>
  </si>
  <si>
    <t>JULIE</t>
  </si>
  <si>
    <t>PONTHIEUX</t>
  </si>
  <si>
    <t>ANNAEL</t>
  </si>
  <si>
    <t>CHOMEL</t>
  </si>
  <si>
    <t>0974349</t>
  </si>
  <si>
    <t>RAULT</t>
  </si>
  <si>
    <t>LILA</t>
  </si>
  <si>
    <t>0937360</t>
  </si>
  <si>
    <t>JOLIFF</t>
  </si>
  <si>
    <t>LEA</t>
  </si>
  <si>
    <t>ANDRIVOLA</t>
  </si>
  <si>
    <t>CANDY</t>
  </si>
  <si>
    <t>0938310</t>
  </si>
  <si>
    <t>CRUSSON</t>
  </si>
  <si>
    <t>ENEA</t>
  </si>
  <si>
    <t>ISEN</t>
  </si>
  <si>
    <t>BRIAND</t>
  </si>
  <si>
    <t>MATHIS</t>
  </si>
  <si>
    <t>U RENNES 2</t>
  </si>
  <si>
    <t>LAURENCON--GOMES</t>
  </si>
  <si>
    <t>EVRARD</t>
  </si>
  <si>
    <t>LE STUNFF</t>
  </si>
  <si>
    <t>EWENN</t>
  </si>
  <si>
    <t>SABATER</t>
  </si>
  <si>
    <t>LOAN</t>
  </si>
  <si>
    <t>IGER</t>
  </si>
  <si>
    <t>SOLENNE</t>
  </si>
  <si>
    <t>SPETEBROOT</t>
  </si>
  <si>
    <t>ANTOINE</t>
  </si>
  <si>
    <t>MICHAUX</t>
  </si>
  <si>
    <t>MARTIN</t>
  </si>
  <si>
    <t>IZIA</t>
  </si>
  <si>
    <t>0964740</t>
  </si>
  <si>
    <t>MALFER</t>
  </si>
  <si>
    <t>DAIKA</t>
  </si>
  <si>
    <t>RENNES 1</t>
  </si>
  <si>
    <t>JULIETTE</t>
  </si>
  <si>
    <t>0873894</t>
  </si>
  <si>
    <t>BLANDIN</t>
  </si>
  <si>
    <t>LISA</t>
  </si>
  <si>
    <t>0937682</t>
  </si>
  <si>
    <t>BOCHER</t>
  </si>
  <si>
    <t>MARION</t>
  </si>
  <si>
    <t>FANCHONNA</t>
  </si>
  <si>
    <t>SARAH</t>
  </si>
  <si>
    <t>MOUNEREAU</t>
  </si>
  <si>
    <t>ALBANE</t>
  </si>
  <si>
    <t>PIPAUD-BOURSERIE</t>
  </si>
  <si>
    <t>NAIA</t>
  </si>
  <si>
    <t>DOLMETTA</t>
  </si>
  <si>
    <t>VICTORIA</t>
  </si>
  <si>
    <t>0924280</t>
  </si>
  <si>
    <t>LE GUEN</t>
  </si>
  <si>
    <t>EMMA</t>
  </si>
  <si>
    <t>ENSTA</t>
  </si>
  <si>
    <t>0966149</t>
  </si>
  <si>
    <t>CHALOPIN</t>
  </si>
  <si>
    <t>PIERRE</t>
  </si>
  <si>
    <t>DEVARIEUX</t>
  </si>
  <si>
    <t>ROBIN</t>
  </si>
  <si>
    <t>0974280</t>
  </si>
  <si>
    <t>LACOSTE</t>
  </si>
  <si>
    <t>CLEMENT</t>
  </si>
  <si>
    <t>0974258</t>
  </si>
  <si>
    <t>LOPES</t>
  </si>
  <si>
    <t>ANAIS</t>
  </si>
  <si>
    <t>MASSE</t>
  </si>
  <si>
    <t>0973318</t>
  </si>
  <si>
    <t>SEGARD</t>
  </si>
  <si>
    <t>MAHAUT</t>
  </si>
  <si>
    <t>STRICHER</t>
  </si>
  <si>
    <t>CONTOUR</t>
  </si>
  <si>
    <t>PAULANDRE</t>
  </si>
  <si>
    <t>ARMAND</t>
  </si>
  <si>
    <t>0975517</t>
  </si>
  <si>
    <t>LE BOULC’H</t>
  </si>
  <si>
    <t>Léa</t>
  </si>
  <si>
    <t>WEYMAN</t>
  </si>
  <si>
    <t>Rebecca</t>
  </si>
  <si>
    <t>LOULIA</t>
  </si>
  <si>
    <t>Angèle</t>
  </si>
  <si>
    <t>MEIGNEN</t>
  </si>
  <si>
    <t>Justine</t>
  </si>
  <si>
    <t>0752693</t>
  </si>
  <si>
    <t>ANTE</t>
  </si>
  <si>
    <t>Nikola</t>
  </si>
  <si>
    <t>0978008</t>
  </si>
  <si>
    <t>LE POTTIER</t>
  </si>
  <si>
    <t>Kévin</t>
  </si>
  <si>
    <t>0937615</t>
  </si>
  <si>
    <t>GUILLEMOT</t>
  </si>
  <si>
    <t>Clément</t>
  </si>
  <si>
    <t>0978013</t>
  </si>
  <si>
    <t>LAMOUR</t>
  </si>
  <si>
    <t>Alexis</t>
  </si>
  <si>
    <t>LECLERCQ</t>
  </si>
  <si>
    <t>Manon</t>
  </si>
  <si>
    <t>BOUREL</t>
  </si>
  <si>
    <t xml:space="preserve">Pierre </t>
  </si>
  <si>
    <t>Inscription des équipes Jeunes Gens</t>
  </si>
  <si>
    <t>Nom Equipe</t>
  </si>
  <si>
    <t xml:space="preserve">UBO 1 </t>
  </si>
  <si>
    <t>UBO2</t>
  </si>
  <si>
    <t>Licence</t>
  </si>
  <si>
    <t>Nom</t>
  </si>
  <si>
    <t>Prénom</t>
  </si>
  <si>
    <t>Sexe</t>
  </si>
  <si>
    <t>Etablissement</t>
  </si>
  <si>
    <t>1080181</t>
  </si>
  <si>
    <t>1045604</t>
  </si>
  <si>
    <t>1093930</t>
  </si>
  <si>
    <t>1068766</t>
  </si>
  <si>
    <t>1062677</t>
  </si>
  <si>
    <t>1020438</t>
  </si>
  <si>
    <t>1068772</t>
  </si>
  <si>
    <t>Inscription des équipes Jeunes Filles</t>
  </si>
  <si>
    <t>UBO3</t>
  </si>
  <si>
    <t>ASUR</t>
  </si>
  <si>
    <t>1061438</t>
  </si>
  <si>
    <t>1021066</t>
  </si>
  <si>
    <t>1093939</t>
  </si>
  <si>
    <t>1049815</t>
  </si>
  <si>
    <t>1071390</t>
  </si>
  <si>
    <t>Inscription des équipes Mixtes</t>
  </si>
  <si>
    <t xml:space="preserve">ENSTA BRETAGNE </t>
  </si>
  <si>
    <t>UBO UBS</t>
  </si>
  <si>
    <t>1092321</t>
  </si>
  <si>
    <t>1074095</t>
  </si>
  <si>
    <t>1050753</t>
  </si>
  <si>
    <t>1005750</t>
  </si>
  <si>
    <t>1008808</t>
  </si>
  <si>
    <t>ANGELE</t>
  </si>
  <si>
    <t>Loulia</t>
  </si>
  <si>
    <t xml:space="preserve">Inscription des épreuves individuelles </t>
  </si>
  <si>
    <t>Épreuve</t>
  </si>
  <si>
    <t xml:space="preserve"> 50 papillon JF</t>
  </si>
  <si>
    <t>100 4N</t>
  </si>
  <si>
    <t>Temps de référence</t>
  </si>
  <si>
    <t xml:space="preserve">1’25’’00 </t>
  </si>
  <si>
    <t xml:space="preserve">1’20’’00 </t>
  </si>
  <si>
    <t xml:space="preserve">0’33’’50 </t>
  </si>
  <si>
    <t xml:space="preserve">Rennes1 </t>
  </si>
  <si>
    <t xml:space="preserve">1’02’’00 </t>
  </si>
  <si>
    <t>0’43’’00</t>
  </si>
  <si>
    <t>0’31’’50</t>
  </si>
  <si>
    <t>Rennes1</t>
  </si>
  <si>
    <t>0’32’’00</t>
  </si>
  <si>
    <t>100 brasse JF</t>
  </si>
  <si>
    <t xml:space="preserve">100 NL </t>
  </si>
  <si>
    <t>1’30’’00</t>
  </si>
  <si>
    <t xml:space="preserve">1’37’’00 </t>
  </si>
  <si>
    <t xml:space="preserve">50 Brasse JF </t>
  </si>
  <si>
    <t xml:space="preserve">50 pap </t>
  </si>
  <si>
    <t>0’37’’00</t>
  </si>
  <si>
    <t xml:space="preserve">00’32’’00 </t>
  </si>
  <si>
    <t>0’38’’80</t>
  </si>
  <si>
    <t>0’40’’00</t>
  </si>
  <si>
    <t>0’33’’00</t>
  </si>
  <si>
    <t>100 4N JF</t>
  </si>
  <si>
    <t xml:space="preserve">100 dos </t>
  </si>
  <si>
    <t xml:space="preserve">1’04’’00 </t>
  </si>
  <si>
    <t>1’14’’00</t>
  </si>
  <si>
    <t>50 NL JF</t>
  </si>
  <si>
    <t>200 crawl JF</t>
  </si>
  <si>
    <t>00’29’’00</t>
  </si>
  <si>
    <t>00’33’’00</t>
  </si>
  <si>
    <t>Résultats des courses par équipe masculin</t>
  </si>
  <si>
    <t>SERIE 1</t>
  </si>
  <si>
    <t>LIGNE 1</t>
  </si>
  <si>
    <t>LIGNE 2</t>
  </si>
  <si>
    <t>LIGNE 3</t>
  </si>
  <si>
    <t>LIGNE 4</t>
  </si>
  <si>
    <t>LIGNE 5</t>
  </si>
  <si>
    <t>LIGNE 6</t>
  </si>
  <si>
    <t>MIN</t>
  </si>
  <si>
    <t>SEC</t>
  </si>
  <si>
    <t>CENT</t>
  </si>
  <si>
    <t>PTS</t>
  </si>
  <si>
    <t xml:space="preserve"> 400 4N</t>
  </si>
  <si>
    <t>50P/D 1</t>
  </si>
  <si>
    <t>50D/B 1</t>
  </si>
  <si>
    <t>50B/NL 1</t>
  </si>
  <si>
    <t>50NL/P 1</t>
  </si>
  <si>
    <t>50P/D 2</t>
  </si>
  <si>
    <t>50D/B 2</t>
  </si>
  <si>
    <t>50B/NL 2</t>
  </si>
  <si>
    <t>50NL/P 2</t>
  </si>
  <si>
    <t>100 P</t>
  </si>
  <si>
    <t>50P 1</t>
  </si>
  <si>
    <t>50P 2</t>
  </si>
  <si>
    <t>100 D</t>
  </si>
  <si>
    <t>50D 1</t>
  </si>
  <si>
    <t>50D 2</t>
  </si>
  <si>
    <t>100 B</t>
  </si>
  <si>
    <t>50B 1</t>
  </si>
  <si>
    <t>50B 2</t>
  </si>
  <si>
    <t>100 NL</t>
  </si>
  <si>
    <t>50NL 1</t>
  </si>
  <si>
    <t>50NL 2</t>
  </si>
  <si>
    <t>8x100 NL</t>
  </si>
  <si>
    <t>100 NL 1</t>
  </si>
  <si>
    <t>100 NL 2</t>
  </si>
  <si>
    <t>100 NL 3</t>
  </si>
  <si>
    <t>100 NL 4</t>
  </si>
  <si>
    <t>100 NL 5</t>
  </si>
  <si>
    <t>100 NL 6</t>
  </si>
  <si>
    <t>100 NL 7</t>
  </si>
  <si>
    <t>100 NL 8</t>
  </si>
  <si>
    <t>TOTAL</t>
  </si>
  <si>
    <t>SERIE 2</t>
  </si>
  <si>
    <t>SERIE 1 &amp; 2</t>
  </si>
  <si>
    <t>LIGNE 7</t>
  </si>
  <si>
    <t>LIGNE  8</t>
  </si>
  <si>
    <t>LIGNE 8</t>
  </si>
  <si>
    <t>LIGNE 9</t>
  </si>
  <si>
    <t>LIGNE 10</t>
  </si>
  <si>
    <t>Résultats des courses par équipe féminin</t>
  </si>
  <si>
    <t>Résultats des courses par équipe mixte</t>
  </si>
  <si>
    <t>Classement par équipes masculin</t>
  </si>
  <si>
    <t>Classement</t>
  </si>
  <si>
    <t>400m 4 Nages</t>
  </si>
  <si>
    <t>8X100m Nage libre</t>
  </si>
  <si>
    <t>TOTAL
FINAL</t>
  </si>
  <si>
    <t>ARBITRE 
(Uniquement pour le CFU)</t>
  </si>
  <si>
    <t>Résultat final avec arbitres</t>
  </si>
  <si>
    <t>Classement par équipes féminin</t>
  </si>
  <si>
    <t>Classement par équipes mixte</t>
  </si>
  <si>
    <t>s</t>
  </si>
  <si>
    <t>Classement Par Equipes Mixte</t>
  </si>
  <si>
    <t>Arbitres</t>
  </si>
  <si>
    <t>TOTAL AVEC ARBITRES</t>
  </si>
  <si>
    <t>Equipes JG</t>
  </si>
  <si>
    <t>EQJG1</t>
  </si>
  <si>
    <t>EQJG2</t>
  </si>
  <si>
    <t>EQJG3</t>
  </si>
  <si>
    <t>EQJG4</t>
  </si>
  <si>
    <t>EQJG5</t>
  </si>
  <si>
    <t>EQJG6</t>
  </si>
  <si>
    <t>EQJG7</t>
  </si>
  <si>
    <t>EQJG8</t>
  </si>
  <si>
    <t>EQJG9</t>
  </si>
  <si>
    <t>EQJG10</t>
  </si>
  <si>
    <t>EQJG11</t>
  </si>
  <si>
    <t>EQJG12</t>
  </si>
  <si>
    <t>EQJG13</t>
  </si>
  <si>
    <t>EQJG14</t>
  </si>
  <si>
    <t>EQJG15</t>
  </si>
  <si>
    <t>EQJG16</t>
  </si>
  <si>
    <t>EQJG17</t>
  </si>
  <si>
    <t>EQJG18</t>
  </si>
  <si>
    <t>Equipes JF</t>
  </si>
  <si>
    <t>EQJF1</t>
  </si>
  <si>
    <t>EQJF2</t>
  </si>
  <si>
    <t>EQJF3</t>
  </si>
  <si>
    <t>EQJF4</t>
  </si>
  <si>
    <t>EQJF5</t>
  </si>
  <si>
    <t>EQJF6</t>
  </si>
  <si>
    <t>EQJF7</t>
  </si>
  <si>
    <t>EQJF8</t>
  </si>
  <si>
    <t>EQJF9</t>
  </si>
  <si>
    <t>EQJF10</t>
  </si>
  <si>
    <t>EQJF11</t>
  </si>
  <si>
    <t>EQJF12</t>
  </si>
  <si>
    <t>EQJF13</t>
  </si>
  <si>
    <t>EQJF14</t>
  </si>
  <si>
    <t>EQJF15</t>
  </si>
  <si>
    <t>EQJF16</t>
  </si>
  <si>
    <t>EQJF17</t>
  </si>
  <si>
    <t>EQJF18</t>
  </si>
  <si>
    <t>Equipes Mixtes</t>
  </si>
  <si>
    <t>EQMI1</t>
  </si>
  <si>
    <t>EQMI2</t>
  </si>
  <si>
    <t>EQMI3</t>
  </si>
  <si>
    <t>EQMI4</t>
  </si>
  <si>
    <t>EQMI5</t>
  </si>
  <si>
    <t>EQMI6</t>
  </si>
  <si>
    <t>EQMI7</t>
  </si>
  <si>
    <t>EQMI8</t>
  </si>
  <si>
    <t>EQMI9</t>
  </si>
  <si>
    <t>EQMI10</t>
  </si>
  <si>
    <t>EQMI11</t>
  </si>
  <si>
    <t>EQMI12</t>
  </si>
  <si>
    <t>EQMI13</t>
  </si>
  <si>
    <t>EQMI14</t>
  </si>
  <si>
    <t>EQMI15</t>
  </si>
  <si>
    <t>EQMI16</t>
  </si>
  <si>
    <t>EQMI17</t>
  </si>
  <si>
    <t>EQMI18</t>
  </si>
  <si>
    <t>temps</t>
  </si>
  <si>
    <t xml:space="preserve">nageur </t>
  </si>
  <si>
    <t>nageur</t>
  </si>
  <si>
    <t xml:space="preserve">temps </t>
  </si>
  <si>
    <r>
      <rPr>
        <sz val="11"/>
        <color theme="1"/>
        <rFont val="Calibri"/>
        <family val="2"/>
        <charset val="1"/>
      </rPr>
      <t>1</t>
    </r>
    <r>
      <rPr>
        <vertAlign val="superscript"/>
        <sz val="11"/>
        <color theme="1"/>
        <rFont val="Calibri"/>
        <family val="2"/>
        <charset val="1"/>
      </rPr>
      <t>er</t>
    </r>
    <r>
      <rPr>
        <sz val="11"/>
        <color theme="1"/>
        <rFont val="Calibri"/>
        <family val="2"/>
        <charset val="1"/>
      </rPr>
      <t xml:space="preserve"> 50</t>
    </r>
  </si>
  <si>
    <t>100P</t>
  </si>
  <si>
    <t>100D</t>
  </si>
  <si>
    <t>100B</t>
  </si>
  <si>
    <t>100C</t>
  </si>
  <si>
    <t>total</t>
  </si>
  <si>
    <t xml:space="preserve">nage </t>
  </si>
  <si>
    <t>50 NL</t>
  </si>
  <si>
    <t>50 PAP</t>
  </si>
  <si>
    <t>50 brasse</t>
  </si>
  <si>
    <t>ASUR2</t>
  </si>
  <si>
    <t>ASUR1</t>
  </si>
  <si>
    <t>UBO</t>
  </si>
  <si>
    <t>Championnat de conférence Villejean Rennes 12/02/2026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</si>
</sst>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4"/>
      <color rgb="FFFF0000"/>
      <name val="Calibri"/>
      <family val="2"/>
      <charset val="1"/>
    </font>
    <font>
      <b/>
      <u/>
      <sz val="11"/>
      <color theme="1"/>
      <name val="Calibri"/>
      <family val="2"/>
      <charset val="1"/>
    </font>
    <font>
      <b/>
      <sz val="11"/>
      <color rgb="FF0000FF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0070C0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theme="1"/>
      <name val="Olympicons"/>
      <charset val="1"/>
    </font>
    <font>
      <b/>
      <sz val="10"/>
      <name val="Calibri"/>
      <family val="2"/>
      <charset val="1"/>
    </font>
    <font>
      <b/>
      <i/>
      <sz val="10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20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sz val="28"/>
      <color theme="1"/>
      <name val="Calibri"/>
      <family val="2"/>
      <charset val="1"/>
    </font>
    <font>
      <b/>
      <sz val="28"/>
      <color theme="1"/>
      <name val="Calibri"/>
      <family val="2"/>
      <charset val="1"/>
    </font>
    <font>
      <b/>
      <sz val="22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8"/>
      <color theme="1"/>
      <name val="Calibri"/>
      <family val="2"/>
      <charset val="1"/>
    </font>
    <font>
      <b/>
      <sz val="14"/>
      <color rgb="FFFF0000"/>
      <name val="Avenir Next LT Pro"/>
      <family val="2"/>
      <charset val="1"/>
    </font>
    <font>
      <sz val="11"/>
      <color theme="1"/>
      <name val="Avenir Next LT Pro"/>
      <family val="2"/>
      <charset val="1"/>
    </font>
    <font>
      <b/>
      <sz val="18"/>
      <color rgb="FFFF0000"/>
      <name val="Avenir Next LT Pro"/>
      <family val="2"/>
      <charset val="1"/>
    </font>
    <font>
      <b/>
      <sz val="11"/>
      <color theme="1"/>
      <name val="Avenir Next LT Pro"/>
      <family val="2"/>
      <charset val="1"/>
    </font>
    <font>
      <b/>
      <sz val="11"/>
      <color rgb="FFFF0000"/>
      <name val="Avenir Next LT Pro"/>
      <family val="2"/>
      <charset val="1"/>
    </font>
    <font>
      <b/>
      <sz val="11"/>
      <color theme="0"/>
      <name val="Avenir Next LT Pro"/>
      <family val="2"/>
      <charset val="1"/>
    </font>
    <font>
      <vertAlign val="superscript"/>
      <sz val="11"/>
      <color theme="1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87182226020086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theme="5" tint="0.59987182226020086"/>
        <bgColor rgb="FFBFBFBF"/>
      </patternFill>
    </fill>
    <fill>
      <patternFill patternType="solid">
        <fgColor rgb="FFFFCC99"/>
        <bgColor rgb="FFE6B9B8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rgb="FFB9CDE5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FFFCC"/>
      </patternFill>
    </fill>
    <fill>
      <patternFill patternType="solid">
        <fgColor rgb="FF00B0F0"/>
        <bgColor rgb="FF33CCCC"/>
      </patternFill>
    </fill>
    <fill>
      <patternFill patternType="solid">
        <fgColor theme="4"/>
        <bgColor rgb="FF808080"/>
      </patternFill>
    </fill>
  </fills>
  <borders count="41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/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thin">
        <color auto="1"/>
      </top>
      <bottom/>
      <diagonal/>
    </border>
    <border>
      <left style="medium">
        <color rgb="FFFF0000"/>
      </left>
      <right/>
      <top/>
      <bottom/>
      <diagonal/>
    </border>
    <border>
      <left/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0" fontId="1" fillId="0" borderId="0"/>
  </cellStyleXfs>
  <cellXfs count="173">
    <xf numFmtId="0" fontId="0" fillId="0" borderId="0" xfId="0"/>
    <xf numFmtId="0" fontId="0" fillId="0" borderId="0" xfId="0" applyAlignment="1" applyProtection="1"/>
    <xf numFmtId="0" fontId="3" fillId="0" borderId="0" xfId="0" applyFont="1" applyAlignment="1" applyProtection="1"/>
    <xf numFmtId="0" fontId="0" fillId="0" borderId="0" xfId="0" applyAlignment="1" applyProtection="1">
      <protection locked="0"/>
    </xf>
    <xf numFmtId="0" fontId="8" fillId="0" borderId="3" xfId="0" applyFont="1" applyBorder="1" applyAlignment="1" applyProtection="1"/>
    <xf numFmtId="0" fontId="8" fillId="0" borderId="3" xfId="0" applyFont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/>
    </xf>
    <xf numFmtId="2" fontId="0" fillId="3" borderId="3" xfId="0" applyNumberForma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 vertical="center"/>
    </xf>
    <xf numFmtId="2" fontId="0" fillId="5" borderId="3" xfId="0" applyNumberForma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9" fillId="0" borderId="0" xfId="0" applyFont="1" applyAlignment="1" applyProtection="1"/>
    <xf numFmtId="0" fontId="6" fillId="6" borderId="0" xfId="0" applyFont="1" applyFill="1" applyAlignment="1" applyProtection="1"/>
    <xf numFmtId="14" fontId="6" fillId="6" borderId="0" xfId="0" applyNumberFormat="1" applyFont="1" applyFill="1" applyAlignment="1" applyProtection="1"/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/>
    <xf numFmtId="0" fontId="6" fillId="3" borderId="6" xfId="0" applyFont="1" applyFill="1" applyBorder="1" applyAlignment="1" applyProtection="1"/>
    <xf numFmtId="0" fontId="6" fillId="3" borderId="4" xfId="0" applyFont="1" applyFill="1" applyBorder="1" applyAlignment="1" applyProtection="1"/>
    <xf numFmtId="0" fontId="6" fillId="3" borderId="5" xfId="0" applyFont="1" applyFill="1" applyBorder="1" applyAlignment="1" applyProtection="1"/>
    <xf numFmtId="0" fontId="6" fillId="3" borderId="7" xfId="0" applyFont="1" applyFill="1" applyBorder="1" applyAlignment="1" applyProtection="1"/>
    <xf numFmtId="0" fontId="6" fillId="3" borderId="8" xfId="0" applyFont="1" applyFill="1" applyBorder="1" applyAlignment="1" applyProtection="1"/>
    <xf numFmtId="0" fontId="6" fillId="3" borderId="9" xfId="0" applyFont="1" applyFill="1" applyBorder="1" applyAlignment="1" applyProtection="1">
      <alignment horizontal="center" vertical="center"/>
    </xf>
    <xf numFmtId="49" fontId="0" fillId="0" borderId="10" xfId="0" applyNumberFormat="1" applyFont="1" applyBorder="1" applyAlignment="1" applyProtection="1">
      <alignment horizontal="center" vertical="center"/>
    </xf>
    <xf numFmtId="0" fontId="0" fillId="7" borderId="11" xfId="0" applyFill="1" applyBorder="1" applyAlignment="1" applyProtection="1"/>
    <xf numFmtId="0" fontId="0" fillId="7" borderId="10" xfId="0" applyFill="1" applyBorder="1" applyAlignment="1" applyProtection="1"/>
    <xf numFmtId="0" fontId="0" fillId="7" borderId="12" xfId="0" applyFill="1" applyBorder="1" applyAlignment="1" applyProtection="1"/>
    <xf numFmtId="49" fontId="0" fillId="0" borderId="13" xfId="0" applyNumberFormat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49" fontId="0" fillId="0" borderId="15" xfId="0" applyNumberFormat="1" applyFont="1" applyBorder="1" applyAlignment="1" applyProtection="1">
      <alignment horizontal="center" vertical="center"/>
    </xf>
    <xf numFmtId="0" fontId="0" fillId="7" borderId="3" xfId="0" applyFill="1" applyBorder="1" applyAlignment="1" applyProtection="1"/>
    <xf numFmtId="0" fontId="0" fillId="7" borderId="15" xfId="0" applyFill="1" applyBorder="1" applyAlignment="1" applyProtection="1"/>
    <xf numFmtId="0" fontId="0" fillId="7" borderId="16" xfId="0" applyFill="1" applyBorder="1" applyAlignment="1" applyProtection="1"/>
    <xf numFmtId="49" fontId="0" fillId="0" borderId="15" xfId="0" applyNumberFormat="1" applyBorder="1" applyAlignment="1" applyProtection="1">
      <alignment horizontal="center" vertical="center"/>
    </xf>
    <xf numFmtId="49" fontId="0" fillId="0" borderId="17" xfId="0" applyNumberFormat="1" applyFont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protection locked="0"/>
    </xf>
    <xf numFmtId="0" fontId="0" fillId="7" borderId="20" xfId="0" applyFill="1" applyBorder="1" applyAlignment="1" applyProtection="1"/>
    <xf numFmtId="0" fontId="0" fillId="7" borderId="17" xfId="0" applyFill="1" applyBorder="1" applyAlignment="1" applyProtection="1"/>
    <xf numFmtId="0" fontId="0" fillId="7" borderId="21" xfId="0" applyFill="1" applyBorder="1" applyAlignment="1" applyProtection="1"/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2" fillId="4" borderId="6" xfId="0" applyFont="1" applyFill="1" applyBorder="1" applyAlignment="1" applyProtection="1"/>
    <xf numFmtId="0" fontId="12" fillId="4" borderId="4" xfId="0" applyFont="1" applyFill="1" applyBorder="1" applyAlignment="1" applyProtection="1"/>
    <xf numFmtId="0" fontId="12" fillId="4" borderId="5" xfId="0" applyFont="1" applyFill="1" applyBorder="1" applyAlignment="1" applyProtection="1"/>
    <xf numFmtId="0" fontId="12" fillId="4" borderId="7" xfId="0" applyFont="1" applyFill="1" applyBorder="1" applyAlignment="1" applyProtection="1"/>
    <xf numFmtId="0" fontId="12" fillId="4" borderId="8" xfId="0" applyFont="1" applyFill="1" applyBorder="1" applyAlignment="1" applyProtection="1"/>
    <xf numFmtId="0" fontId="12" fillId="4" borderId="9" xfId="0" applyFont="1" applyFill="1" applyBorder="1" applyAlignment="1" applyProtection="1">
      <alignment horizontal="center" vertical="center"/>
    </xf>
    <xf numFmtId="49" fontId="13" fillId="0" borderId="13" xfId="0" applyNumberFormat="1" applyFont="1" applyBorder="1" applyAlignment="1" applyProtection="1">
      <alignment horizontal="center"/>
    </xf>
    <xf numFmtId="0" fontId="12" fillId="4" borderId="14" xfId="0" applyFont="1" applyFill="1" applyBorder="1" applyAlignment="1" applyProtection="1">
      <alignment horizontal="center" vertical="center"/>
    </xf>
    <xf numFmtId="49" fontId="0" fillId="0" borderId="15" xfId="0" applyNumberFormat="1" applyFont="1" applyBorder="1" applyAlignment="1" applyProtection="1">
      <alignment horizontal="center"/>
    </xf>
    <xf numFmtId="49" fontId="0" fillId="0" borderId="24" xfId="0" applyNumberFormat="1" applyFont="1" applyBorder="1" applyAlignment="1" applyProtection="1">
      <alignment horizontal="center"/>
    </xf>
    <xf numFmtId="0" fontId="12" fillId="4" borderId="18" xfId="0" applyFont="1" applyFill="1" applyBorder="1" applyAlignment="1" applyProtection="1">
      <alignment horizontal="center" vertical="center"/>
    </xf>
    <xf numFmtId="49" fontId="14" fillId="0" borderId="5" xfId="0" applyNumberFormat="1" applyFont="1" applyBorder="1" applyAlignment="1" applyProtection="1">
      <alignment horizontal="center"/>
    </xf>
    <xf numFmtId="0" fontId="7" fillId="5" borderId="6" xfId="0" applyFont="1" applyFill="1" applyBorder="1" applyAlignment="1" applyProtection="1"/>
    <xf numFmtId="0" fontId="7" fillId="5" borderId="4" xfId="0" applyFont="1" applyFill="1" applyBorder="1" applyAlignment="1" applyProtection="1"/>
    <xf numFmtId="0" fontId="7" fillId="5" borderId="5" xfId="0" applyFont="1" applyFill="1" applyBorder="1" applyAlignment="1" applyProtection="1"/>
    <xf numFmtId="0" fontId="7" fillId="5" borderId="7" xfId="0" applyFont="1" applyFill="1" applyBorder="1" applyAlignment="1" applyProtection="1"/>
    <xf numFmtId="0" fontId="7" fillId="5" borderId="8" xfId="0" applyFont="1" applyFill="1" applyBorder="1" applyAlignment="1" applyProtection="1"/>
    <xf numFmtId="0" fontId="7" fillId="5" borderId="9" xfId="0" applyFont="1" applyFill="1" applyBorder="1" applyAlignment="1" applyProtection="1">
      <alignment horizontal="center" vertical="center"/>
    </xf>
    <xf numFmtId="49" fontId="0" fillId="0" borderId="10" xfId="0" applyNumberFormat="1" applyFont="1" applyBorder="1" applyAlignment="1" applyProtection="1">
      <alignment horizontal="center"/>
    </xf>
    <xf numFmtId="0" fontId="7" fillId="5" borderId="14" xfId="0" applyFont="1" applyFill="1" applyBorder="1" applyAlignment="1" applyProtection="1">
      <alignment horizontal="center" vertical="center"/>
    </xf>
    <xf numFmtId="49" fontId="13" fillId="0" borderId="15" xfId="0" applyNumberFormat="1" applyFont="1" applyBorder="1" applyAlignment="1" applyProtection="1">
      <alignment horizontal="center"/>
    </xf>
    <xf numFmtId="49" fontId="0" fillId="0" borderId="17" xfId="0" applyNumberFormat="1" applyFont="1" applyBorder="1" applyAlignment="1" applyProtection="1">
      <alignment horizontal="center"/>
    </xf>
    <xf numFmtId="0" fontId="7" fillId="5" borderId="18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/>
    <xf numFmtId="0" fontId="0" fillId="0" borderId="23" xfId="0" applyBorder="1" applyAlignment="1" applyProtection="1"/>
    <xf numFmtId="0" fontId="0" fillId="0" borderId="3" xfId="0" applyBorder="1" applyAlignment="1" applyProtection="1">
      <alignment wrapText="1"/>
    </xf>
    <xf numFmtId="0" fontId="0" fillId="0" borderId="3" xfId="0" applyBorder="1" applyAlignment="1" applyProtection="1">
      <protection locked="0"/>
    </xf>
    <xf numFmtId="0" fontId="0" fillId="0" borderId="29" xfId="0" applyFont="1" applyBorder="1" applyAlignment="1" applyProtection="1"/>
    <xf numFmtId="0" fontId="0" fillId="0" borderId="3" xfId="0" applyFont="1" applyBorder="1" applyAlignment="1" applyProtection="1"/>
    <xf numFmtId="0" fontId="0" fillId="0" borderId="30" xfId="0" applyFont="1" applyBorder="1" applyAlignment="1" applyProtection="1"/>
    <xf numFmtId="0" fontId="0" fillId="3" borderId="31" xfId="0" applyFont="1" applyFill="1" applyBorder="1" applyAlignment="1" applyProtection="1"/>
    <xf numFmtId="0" fontId="0" fillId="3" borderId="29" xfId="0" applyFill="1" applyBorder="1" applyAlignment="1" applyProtection="1"/>
    <xf numFmtId="0" fontId="0" fillId="3" borderId="3" xfId="0" applyFill="1" applyBorder="1" applyAlignment="1" applyProtection="1"/>
    <xf numFmtId="2" fontId="16" fillId="9" borderId="30" xfId="0" applyNumberFormat="1" applyFont="1" applyFill="1" applyBorder="1" applyAlignment="1" applyProtection="1"/>
    <xf numFmtId="0" fontId="0" fillId="0" borderId="32" xfId="0" applyFont="1" applyBorder="1" applyAlignment="1" applyProtection="1"/>
    <xf numFmtId="0" fontId="0" fillId="3" borderId="32" xfId="0" applyFont="1" applyFill="1" applyBorder="1" applyAlignment="1" applyProtection="1"/>
    <xf numFmtId="0" fontId="0" fillId="0" borderId="34" xfId="0" applyFont="1" applyBorder="1" applyAlignment="1" applyProtection="1"/>
    <xf numFmtId="0" fontId="0" fillId="3" borderId="6" xfId="0" applyFont="1" applyFill="1" applyBorder="1" applyAlignment="1" applyProtection="1"/>
    <xf numFmtId="0" fontId="0" fillId="4" borderId="31" xfId="0" applyFont="1" applyFill="1" applyBorder="1" applyAlignment="1" applyProtection="1"/>
    <xf numFmtId="0" fontId="0" fillId="4" borderId="29" xfId="0" applyFill="1" applyBorder="1" applyAlignment="1" applyProtection="1"/>
    <xf numFmtId="0" fontId="0" fillId="4" borderId="3" xfId="0" applyFill="1" applyBorder="1" applyAlignment="1" applyProtection="1"/>
    <xf numFmtId="0" fontId="0" fillId="4" borderId="32" xfId="0" applyFont="1" applyFill="1" applyBorder="1" applyAlignment="1" applyProtection="1"/>
    <xf numFmtId="0" fontId="0" fillId="4" borderId="6" xfId="0" applyFont="1" applyFill="1" applyBorder="1" applyAlignment="1" applyProtection="1"/>
    <xf numFmtId="0" fontId="0" fillId="5" borderId="31" xfId="0" applyFont="1" applyFill="1" applyBorder="1" applyAlignment="1" applyProtection="1"/>
    <xf numFmtId="0" fontId="0" fillId="5" borderId="29" xfId="0" applyFill="1" applyBorder="1" applyAlignment="1" applyProtection="1"/>
    <xf numFmtId="0" fontId="0" fillId="5" borderId="3" xfId="0" applyFill="1" applyBorder="1" applyAlignment="1" applyProtection="1"/>
    <xf numFmtId="0" fontId="0" fillId="5" borderId="32" xfId="0" applyFont="1" applyFill="1" applyBorder="1" applyAlignment="1" applyProtection="1"/>
    <xf numFmtId="0" fontId="0" fillId="5" borderId="6" xfId="0" applyFont="1" applyFill="1" applyBorder="1" applyAlignment="1" applyProtection="1"/>
    <xf numFmtId="0" fontId="23" fillId="0" borderId="0" xfId="0" applyFont="1" applyAlignment="1" applyProtection="1"/>
    <xf numFmtId="0" fontId="22" fillId="0" borderId="36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2" fontId="23" fillId="0" borderId="0" xfId="0" applyNumberFormat="1" applyFont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0" fontId="27" fillId="12" borderId="0" xfId="0" applyFont="1" applyFill="1" applyAlignment="1" applyProtection="1">
      <alignment horizontal="center" vertical="center" wrapText="1"/>
    </xf>
    <xf numFmtId="0" fontId="26" fillId="10" borderId="0" xfId="0" applyFont="1" applyFill="1" applyAlignment="1" applyProtection="1">
      <alignment vertical="center"/>
    </xf>
    <xf numFmtId="0" fontId="12" fillId="5" borderId="37" xfId="0" applyFont="1" applyFill="1" applyBorder="1" applyAlignment="1" applyProtection="1">
      <alignment horizontal="center" vertical="center"/>
    </xf>
    <xf numFmtId="0" fontId="12" fillId="5" borderId="38" xfId="0" applyFont="1" applyFill="1" applyBorder="1" applyAlignment="1" applyProtection="1">
      <alignment horizontal="center" vertical="center"/>
    </xf>
    <xf numFmtId="0" fontId="12" fillId="5" borderId="38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2" fontId="0" fillId="0" borderId="11" xfId="0" applyNumberFormat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center" vertical="center"/>
    </xf>
    <xf numFmtId="2" fontId="0" fillId="0" borderId="40" xfId="0" applyNumberFormat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2" fontId="0" fillId="0" borderId="3" xfId="0" applyNumberFormat="1" applyBorder="1" applyAlignment="1" applyProtection="1">
      <alignment horizontal="center" vertical="center"/>
    </xf>
    <xf numFmtId="2" fontId="0" fillId="0" borderId="15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7" fillId="5" borderId="1" xfId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0" fontId="7" fillId="5" borderId="1" xfId="1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wrapText="1"/>
    </xf>
    <xf numFmtId="0" fontId="8" fillId="0" borderId="2" xfId="0" applyFont="1" applyBorder="1" applyAlignment="1" applyProtection="1">
      <protection locked="0"/>
    </xf>
    <xf numFmtId="0" fontId="7" fillId="5" borderId="3" xfId="0" applyFont="1" applyFill="1" applyBorder="1" applyAlignment="1" applyProtection="1">
      <alignment horizontal="center" vertical="center"/>
    </xf>
    <xf numFmtId="0" fontId="8" fillId="0" borderId="25" xfId="0" applyFont="1" applyBorder="1" applyAlignment="1" applyProtection="1">
      <protection locked="0"/>
    </xf>
    <xf numFmtId="2" fontId="0" fillId="9" borderId="2" xfId="0" applyNumberFormat="1" applyFill="1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15" fillId="11" borderId="26" xfId="0" applyFont="1" applyFill="1" applyBorder="1" applyAlignment="1" applyProtection="1">
      <alignment horizontal="center" vertical="center"/>
    </xf>
    <xf numFmtId="0" fontId="8" fillId="3" borderId="27" xfId="0" applyFont="1" applyFill="1" applyBorder="1" applyAlignment="1" applyProtection="1">
      <alignment horizontal="center" vertical="center" textRotation="45"/>
    </xf>
    <xf numFmtId="0" fontId="8" fillId="3" borderId="27" xfId="0" applyFont="1" applyFill="1" applyBorder="1" applyAlignment="1" applyProtection="1">
      <alignment horizontal="center"/>
    </xf>
    <xf numFmtId="0" fontId="0" fillId="3" borderId="28" xfId="0" applyFill="1" applyBorder="1" applyAlignment="1" applyProtection="1">
      <alignment horizontal="center"/>
    </xf>
    <xf numFmtId="0" fontId="15" fillId="8" borderId="26" xfId="0" applyFont="1" applyFill="1" applyBorder="1" applyAlignment="1" applyProtection="1">
      <alignment horizontal="center" vertical="center"/>
    </xf>
    <xf numFmtId="0" fontId="19" fillId="10" borderId="3" xfId="0" applyFont="1" applyFill="1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19" fillId="10" borderId="33" xfId="0" applyFont="1" applyFill="1" applyBorder="1" applyAlignment="1" applyProtection="1">
      <alignment horizontal="center"/>
    </xf>
    <xf numFmtId="0" fontId="19" fillId="10" borderId="20" xfId="0" applyFont="1" applyFill="1" applyBorder="1" applyAlignment="1" applyProtection="1">
      <alignment horizontal="center"/>
    </xf>
    <xf numFmtId="0" fontId="17" fillId="10" borderId="33" xfId="0" applyFont="1" applyFill="1" applyBorder="1" applyAlignment="1" applyProtection="1">
      <alignment horizontal="center" wrapText="1"/>
    </xf>
    <xf numFmtId="0" fontId="18" fillId="10" borderId="20" xfId="0" applyFont="1" applyFill="1" applyBorder="1" applyAlignment="1" applyProtection="1">
      <alignment horizontal="center"/>
    </xf>
    <xf numFmtId="0" fontId="17" fillId="10" borderId="30" xfId="0" applyFont="1" applyFill="1" applyBorder="1" applyAlignment="1" applyProtection="1">
      <alignment horizontal="center"/>
    </xf>
    <xf numFmtId="0" fontId="17" fillId="10" borderId="30" xfId="0" applyFont="1" applyFill="1" applyBorder="1" applyAlignment="1" applyProtection="1">
      <alignment horizontal="center" wrapText="1"/>
    </xf>
    <xf numFmtId="0" fontId="8" fillId="4" borderId="27" xfId="0" applyFont="1" applyFill="1" applyBorder="1" applyAlignment="1" applyProtection="1">
      <alignment horizontal="center" vertical="center" textRotation="45"/>
    </xf>
    <xf numFmtId="0" fontId="8" fillId="4" borderId="27" xfId="0" applyFont="1" applyFill="1" applyBorder="1" applyAlignment="1" applyProtection="1">
      <alignment horizontal="center"/>
    </xf>
    <xf numFmtId="0" fontId="0" fillId="4" borderId="28" xfId="0" applyFill="1" applyBorder="1" applyAlignment="1" applyProtection="1">
      <alignment horizontal="center"/>
    </xf>
    <xf numFmtId="0" fontId="19" fillId="10" borderId="14" xfId="0" applyFont="1" applyFill="1" applyBorder="1" applyAlignment="1" applyProtection="1">
      <alignment horizontal="center"/>
    </xf>
    <xf numFmtId="0" fontId="19" fillId="10" borderId="18" xfId="0" applyFont="1" applyFill="1" applyBorder="1" applyAlignment="1" applyProtection="1">
      <alignment horizontal="center"/>
    </xf>
    <xf numFmtId="0" fontId="8" fillId="5" borderId="27" xfId="0" applyFont="1" applyFill="1" applyBorder="1" applyAlignment="1" applyProtection="1">
      <alignment horizontal="center" vertical="center" textRotation="45"/>
    </xf>
    <xf numFmtId="0" fontId="8" fillId="5" borderId="27" xfId="0" applyFont="1" applyFill="1" applyBorder="1" applyAlignment="1" applyProtection="1">
      <alignment horizontal="center"/>
    </xf>
    <xf numFmtId="0" fontId="0" fillId="5" borderId="28" xfId="0" applyFill="1" applyBorder="1" applyAlignment="1" applyProtection="1">
      <alignment horizontal="center"/>
    </xf>
    <xf numFmtId="0" fontId="21" fillId="8" borderId="26" xfId="0" applyFont="1" applyFill="1" applyBorder="1" applyAlignment="1" applyProtection="1">
      <alignment horizontal="center" vertical="center"/>
    </xf>
    <xf numFmtId="0" fontId="19" fillId="10" borderId="16" xfId="0" applyFont="1" applyFill="1" applyBorder="1" applyAlignment="1" applyProtection="1">
      <alignment horizontal="center"/>
    </xf>
    <xf numFmtId="0" fontId="19" fillId="10" borderId="21" xfId="0" applyFont="1" applyFill="1" applyBorder="1" applyAlignment="1" applyProtection="1">
      <alignment horizontal="center"/>
    </xf>
    <xf numFmtId="0" fontId="17" fillId="10" borderId="16" xfId="0" applyFont="1" applyFill="1" applyBorder="1" applyAlignment="1" applyProtection="1">
      <alignment horizontal="center" wrapText="1"/>
    </xf>
    <xf numFmtId="0" fontId="18" fillId="10" borderId="16" xfId="0" applyFont="1" applyFill="1" applyBorder="1" applyAlignment="1" applyProtection="1">
      <alignment horizontal="center"/>
    </xf>
    <xf numFmtId="0" fontId="17" fillId="10" borderId="16" xfId="0" applyFont="1" applyFill="1" applyBorder="1" applyAlignment="1" applyProtection="1">
      <alignment horizontal="center"/>
    </xf>
    <xf numFmtId="0" fontId="20" fillId="8" borderId="26" xfId="0" applyFont="1" applyFill="1" applyBorder="1" applyAlignment="1" applyProtection="1">
      <alignment horizontal="center" vertical="center"/>
    </xf>
    <xf numFmtId="0" fontId="22" fillId="2" borderId="1" xfId="1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3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E6B9B8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LT JF'!A1"/><Relationship Id="rId2" Type="http://schemas.openxmlformats.org/officeDocument/2006/relationships/image" Target="../media/image1.jpeg"/><Relationship Id="rId1" Type="http://schemas.openxmlformats.org/officeDocument/2006/relationships/hyperlink" Target="#'CLT JG'!A1"/><Relationship Id="rId5" Type="http://schemas.openxmlformats.org/officeDocument/2006/relationships/image" Target="../media/image2.png"/><Relationship Id="rId4" Type="http://schemas.openxmlformats.org/officeDocument/2006/relationships/hyperlink" Target="#'CLT MI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36720</xdr:rowOff>
    </xdr:from>
    <xdr:to>
      <xdr:col>3</xdr:col>
      <xdr:colOff>771480</xdr:colOff>
      <xdr:row>29</xdr:row>
      <xdr:rowOff>173520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rcRect r="1434" b="1964"/>
        <a:stretch/>
      </xdr:blipFill>
      <xdr:spPr>
        <a:xfrm>
          <a:off x="736560" y="4111560"/>
          <a:ext cx="2244600" cy="158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21</xdr:row>
      <xdr:rowOff>52200</xdr:rowOff>
    </xdr:from>
    <xdr:to>
      <xdr:col>8</xdr:col>
      <xdr:colOff>21600</xdr:colOff>
      <xdr:row>30</xdr:row>
      <xdr:rowOff>8280</xdr:rowOff>
    </xdr:to>
    <xdr:pic>
      <xdr:nvPicPr>
        <xdr:cNvPr id="3" name="Imag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r="1434" b="1964"/>
        <a:stretch/>
      </xdr:blipFill>
      <xdr:spPr>
        <a:xfrm>
          <a:off x="3977640" y="4127040"/>
          <a:ext cx="2231280" cy="158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36720</xdr:rowOff>
    </xdr:from>
    <xdr:to>
      <xdr:col>12</xdr:col>
      <xdr:colOff>21600</xdr:colOff>
      <xdr:row>29</xdr:row>
      <xdr:rowOff>173520</xdr:rowOff>
    </xdr:to>
    <xdr:pic>
      <xdr:nvPicPr>
        <xdr:cNvPr id="4" name="Imag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rcRect r="1434" b="1964"/>
        <a:stretch/>
      </xdr:blipFill>
      <xdr:spPr>
        <a:xfrm>
          <a:off x="6923880" y="4111560"/>
          <a:ext cx="2231640" cy="158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0</xdr:colOff>
      <xdr:row>3</xdr:row>
      <xdr:rowOff>143640</xdr:rowOff>
    </xdr:from>
    <xdr:to>
      <xdr:col>15</xdr:col>
      <xdr:colOff>519840</xdr:colOff>
      <xdr:row>10</xdr:row>
      <xdr:rowOff>73800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0607040" y="725760"/>
          <a:ext cx="1256400" cy="12160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19050</xdr:rowOff>
        </xdr:from>
        <xdr:to>
          <xdr:col>16</xdr:col>
          <xdr:colOff>9525</xdr:colOff>
          <xdr:row>31</xdr:row>
          <xdr:rowOff>9525</xdr:rowOff>
        </xdr:to>
        <xdr:sp macro="" textlink="">
          <xdr:nvSpPr>
            <xdr:cNvPr id="1001" name="Button 2" descr="Mettre à jour tous les classements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E81E3AC3-FC3C-056B-F075-F5F27F26F3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Mettre à jour tous les classements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28</xdr:row>
          <xdr:rowOff>19050</xdr:rowOff>
        </xdr:from>
        <xdr:to>
          <xdr:col>16</xdr:col>
          <xdr:colOff>9525</xdr:colOff>
          <xdr:row>31</xdr:row>
          <xdr:rowOff>9525</xdr:rowOff>
        </xdr:to>
        <xdr:sp macro="" textlink="">
          <xdr:nvSpPr>
            <xdr:cNvPr id="1025" name="Button 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Mettre à jour tous les classements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19050</xdr:rowOff>
        </xdr:from>
        <xdr:to>
          <xdr:col>16</xdr:col>
          <xdr:colOff>9525</xdr:colOff>
          <xdr:row>31</xdr:row>
          <xdr:rowOff>9525</xdr:rowOff>
        </xdr:to>
        <xdr:sp macro="" textlink="">
          <xdr:nvSpPr>
            <xdr:cNvPr id="1026" name="Button 2" descr="Mettre à jour tous les classements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157AEB3-1F74-B8E8-336A-389F132B61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Mettre à jour tous les classements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217800</xdr:colOff>
      <xdr:row>2</xdr:row>
      <xdr:rowOff>63360</xdr:rowOff>
    </xdr:from>
    <xdr:to>
      <xdr:col>1</xdr:col>
      <xdr:colOff>5825</xdr:colOff>
      <xdr:row>3</xdr:row>
      <xdr:rowOff>341640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7800" y="1015920"/>
          <a:ext cx="1391400" cy="94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362880</xdr:colOff>
      <xdr:row>2</xdr:row>
      <xdr:rowOff>81720</xdr:rowOff>
    </xdr:from>
    <xdr:to>
      <xdr:col>10</xdr:col>
      <xdr:colOff>1339920</xdr:colOff>
      <xdr:row>3</xdr:row>
      <xdr:rowOff>387720</xdr:rowOff>
    </xdr:to>
    <xdr:pic>
      <xdr:nvPicPr>
        <xdr:cNvPr id="6" name="Image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239440" y="1034280"/>
          <a:ext cx="977040" cy="97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88200</xdr:colOff>
      <xdr:row>2</xdr:row>
      <xdr:rowOff>70560</xdr:rowOff>
    </xdr:from>
    <xdr:to>
      <xdr:col>0</xdr:col>
      <xdr:colOff>1482840</xdr:colOff>
      <xdr:row>3</xdr:row>
      <xdr:rowOff>634680</xdr:rowOff>
    </xdr:to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200" y="632520"/>
          <a:ext cx="1394640" cy="94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493920</xdr:colOff>
      <xdr:row>2</xdr:row>
      <xdr:rowOff>35280</xdr:rowOff>
    </xdr:from>
    <xdr:to>
      <xdr:col>10</xdr:col>
      <xdr:colOff>1477800</xdr:colOff>
      <xdr:row>3</xdr:row>
      <xdr:rowOff>633600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780800" y="597240"/>
          <a:ext cx="983880" cy="979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198360</xdr:colOff>
      <xdr:row>2</xdr:row>
      <xdr:rowOff>39600</xdr:rowOff>
    </xdr:from>
    <xdr:to>
      <xdr:col>0</xdr:col>
      <xdr:colOff>1576995</xdr:colOff>
      <xdr:row>3</xdr:row>
      <xdr:rowOff>608040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8360" y="601560"/>
          <a:ext cx="1388160" cy="94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535320</xdr:colOff>
      <xdr:row>2</xdr:row>
      <xdr:rowOff>27360</xdr:rowOff>
    </xdr:from>
    <xdr:to>
      <xdr:col>10</xdr:col>
      <xdr:colOff>1512720</xdr:colOff>
      <xdr:row>3</xdr:row>
      <xdr:rowOff>617400</xdr:rowOff>
    </xdr:to>
    <xdr:pic>
      <xdr:nvPicPr>
        <xdr:cNvPr id="10" name="Image 2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989600" y="589320"/>
          <a:ext cx="977400" cy="97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4" displayName="Tableau4" ref="A5:K23" totalsRowShown="0">
  <autoFilter ref="A5:K23" xr:uid="{00000000-0009-0000-0100-000001000000}"/>
  <sortState xmlns:xlrd2="http://schemas.microsoft.com/office/spreadsheetml/2017/richdata2" ref="A6:K23">
    <sortCondition descending="1" ref="I5:I23"/>
  </sortState>
  <tableColumns count="11">
    <tableColumn id="1" xr3:uid="{00000000-0010-0000-0000-000001000000}" name="Classement"/>
    <tableColumn id="2" xr3:uid="{00000000-0010-0000-0000-000002000000}" name="Etablissement"/>
    <tableColumn id="3" xr3:uid="{00000000-0010-0000-0000-000003000000}" name="400m 4 Nages"/>
    <tableColumn id="4" xr3:uid="{00000000-0010-0000-0000-000004000000}" name="100m Papillon"/>
    <tableColumn id="5" xr3:uid="{00000000-0010-0000-0000-000005000000}" name="100m Dos"/>
    <tableColumn id="6" xr3:uid="{00000000-0010-0000-0000-000006000000}" name="100m Brasse"/>
    <tableColumn id="7" xr3:uid="{00000000-0010-0000-0000-000007000000}" name="100m Nage libre"/>
    <tableColumn id="8" xr3:uid="{00000000-0010-0000-0000-000008000000}" name="8X100m Nage libre"/>
    <tableColumn id="9" xr3:uid="{00000000-0010-0000-0000-000009000000}" name="TOTAL_x000a_FINAL"/>
    <tableColumn id="10" xr3:uid="{00000000-0010-0000-0000-00000A000000}" name="ARBITRE _x000a_(Uniquement pour le CFU)"/>
    <tableColumn id="11" xr3:uid="{00000000-0010-0000-0000-00000B000000}" name="Résultat final avec arbitre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5" displayName="Tableau5" ref="A5:K23" totalsRowShown="0">
  <autoFilter ref="A5:K23" xr:uid="{00000000-0009-0000-0100-000002000000}"/>
  <sortState xmlns:xlrd2="http://schemas.microsoft.com/office/spreadsheetml/2017/richdata2" ref="A6:K23">
    <sortCondition descending="1" ref="I5:I23"/>
  </sortState>
  <tableColumns count="11">
    <tableColumn id="1" xr3:uid="{00000000-0010-0000-0100-000001000000}" name="Classement"/>
    <tableColumn id="2" xr3:uid="{00000000-0010-0000-0100-000002000000}" name="Etablissement"/>
    <tableColumn id="3" xr3:uid="{00000000-0010-0000-0100-000003000000}" name="400m 4 Nages"/>
    <tableColumn id="4" xr3:uid="{00000000-0010-0000-0100-000004000000}" name="100m Papillon"/>
    <tableColumn id="5" xr3:uid="{00000000-0010-0000-0100-000005000000}" name="100m Dos"/>
    <tableColumn id="6" xr3:uid="{00000000-0010-0000-0100-000006000000}" name="100m Brasse"/>
    <tableColumn id="7" xr3:uid="{00000000-0010-0000-0100-000007000000}" name="100m Nage libre"/>
    <tableColumn id="8" xr3:uid="{00000000-0010-0000-0100-000008000000}" name="8X100m Nage libre"/>
    <tableColumn id="9" xr3:uid="{00000000-0010-0000-0100-000009000000}" name="TOTAL_x000a_FINAL"/>
    <tableColumn id="10" xr3:uid="{00000000-0010-0000-0100-00000A000000}" name="ARBITRE _x000a_(Uniquement pour le CFU)"/>
    <tableColumn id="11" xr3:uid="{00000000-0010-0000-0100-00000B000000}" name="Résultat final avec arbitre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6" displayName="Tableau6" ref="A5:K23" totalsRowShown="0">
  <autoFilter ref="A5:K23" xr:uid="{00000000-0009-0000-0100-000003000000}"/>
  <sortState xmlns:xlrd2="http://schemas.microsoft.com/office/spreadsheetml/2017/richdata2" ref="A6:K23">
    <sortCondition descending="1" ref="I5:I23"/>
  </sortState>
  <tableColumns count="11">
    <tableColumn id="1" xr3:uid="{00000000-0010-0000-0200-000001000000}" name="Classement"/>
    <tableColumn id="2" xr3:uid="{00000000-0010-0000-0200-000002000000}" name="Etablissement"/>
    <tableColumn id="3" xr3:uid="{00000000-0010-0000-0200-000003000000}" name="400m 4 Nages"/>
    <tableColumn id="4" xr3:uid="{00000000-0010-0000-0200-000004000000}" name="100m Papillon"/>
    <tableColumn id="5" xr3:uid="{00000000-0010-0000-0200-000005000000}" name="100m Dos"/>
    <tableColumn id="6" xr3:uid="{00000000-0010-0000-0200-000006000000}" name="100m Brasse"/>
    <tableColumn id="7" xr3:uid="{00000000-0010-0000-0200-000007000000}" name="100m Nage libre"/>
    <tableColumn id="8" xr3:uid="{00000000-0010-0000-0200-000008000000}" name="8X100m Nage libre"/>
    <tableColumn id="9" xr3:uid="{00000000-0010-0000-0200-000009000000}" name="TOTAL_x000a_FINAL"/>
    <tableColumn id="10" xr3:uid="{00000000-0010-0000-0200-00000A000000}" name="ARBITRE _x000a_(Uniquement pour le CFU)"/>
    <tableColumn id="11" xr3:uid="{00000000-0010-0000-0200-00000B000000}" name="Résultat final avec arbitres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711" displayName="Tableau711" ref="A5:K20" totalsRowShown="0">
  <autoFilter ref="A5:K20" xr:uid="{00000000-0009-0000-0100-000004000000}"/>
  <sortState xmlns:xlrd2="http://schemas.microsoft.com/office/spreadsheetml/2017/richdata2" ref="A6:K20">
    <sortCondition descending="1" ref="I5:I20"/>
  </sortState>
  <tableColumns count="11">
    <tableColumn id="1" xr3:uid="{00000000-0010-0000-0300-000001000000}" name="Classement"/>
    <tableColumn id="2" xr3:uid="{00000000-0010-0000-0300-000002000000}" name="Etablissement"/>
    <tableColumn id="3" xr3:uid="{00000000-0010-0000-0300-000003000000}" name="400m 4 Nages"/>
    <tableColumn id="4" xr3:uid="{00000000-0010-0000-0300-000004000000}" name="100m Papillon"/>
    <tableColumn id="5" xr3:uid="{00000000-0010-0000-0300-000005000000}" name="100m Dos"/>
    <tableColumn id="6" xr3:uid="{00000000-0010-0000-0300-000006000000}" name="100m Brasse"/>
    <tableColumn id="7" xr3:uid="{00000000-0010-0000-0300-000007000000}" name="100m Nage libre"/>
    <tableColumn id="8" xr3:uid="{00000000-0010-0000-0300-000008000000}" name="8X100m Nage libre"/>
    <tableColumn id="9" xr3:uid="{00000000-0010-0000-0300-000009000000}" name="TOTAL_x000a_FINAL"/>
    <tableColumn id="10" xr3:uid="{00000000-0010-0000-0300-00000A000000}" name="Arbitres"/>
    <tableColumn id="11" xr3:uid="{00000000-0010-0000-0300-00000B000000}" name="TOTAL AVEC ARBITR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zoomScale="60" zoomScaleNormal="60" workbookViewId="0">
      <selection activeCell="E3" sqref="E3:O3"/>
    </sheetView>
  </sheetViews>
  <sheetFormatPr baseColWidth="10" defaultColWidth="10.42578125" defaultRowHeight="14.25" customHeight="1"/>
  <cols>
    <col min="4" max="4" width="14.5703125" style="1" customWidth="1"/>
  </cols>
  <sheetData>
    <row r="1" spans="1:16" ht="18.7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3" spans="1:16" ht="15">
      <c r="A3" s="2" t="s">
        <v>1</v>
      </c>
      <c r="B3" s="2"/>
      <c r="C3" s="2"/>
      <c r="D3" s="3"/>
      <c r="E3" s="129" t="s">
        <v>397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5" spans="1:16" ht="15" customHeight="1">
      <c r="A5" s="2" t="s">
        <v>2</v>
      </c>
      <c r="C5" s="130" t="s">
        <v>3</v>
      </c>
      <c r="D5" s="130"/>
      <c r="F5" s="126" t="s">
        <v>4</v>
      </c>
      <c r="G5" s="126"/>
      <c r="I5" s="127" t="s">
        <v>5</v>
      </c>
      <c r="J5" s="127"/>
      <c r="L5" s="128" t="s">
        <v>6</v>
      </c>
      <c r="M5" s="128"/>
    </row>
    <row r="6" spans="1:16" ht="15">
      <c r="C6" s="130"/>
      <c r="D6" s="130"/>
      <c r="F6" s="126"/>
      <c r="G6" s="126"/>
      <c r="I6" s="127"/>
      <c r="J6" s="127"/>
      <c r="L6" s="128"/>
      <c r="M6" s="128"/>
    </row>
    <row r="8" spans="1:16" ht="15" customHeight="1">
      <c r="C8" s="125" t="s">
        <v>7</v>
      </c>
      <c r="D8" s="125"/>
      <c r="F8" s="126" t="s">
        <v>8</v>
      </c>
      <c r="G8" s="126"/>
      <c r="I8" s="127" t="s">
        <v>9</v>
      </c>
      <c r="J8" s="127"/>
      <c r="L8" s="128" t="s">
        <v>10</v>
      </c>
      <c r="M8" s="128"/>
    </row>
    <row r="9" spans="1:16" ht="15">
      <c r="C9" s="125"/>
      <c r="D9" s="125"/>
      <c r="F9" s="126"/>
      <c r="G9" s="126"/>
      <c r="I9" s="127"/>
      <c r="J9" s="127"/>
      <c r="L9" s="128"/>
      <c r="M9" s="128"/>
    </row>
    <row r="12" spans="1:16" ht="18.75">
      <c r="A12" s="120" t="s">
        <v>11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</row>
    <row r="14" spans="1:16" ht="30">
      <c r="E14" s="4"/>
      <c r="F14" s="5" t="s">
        <v>12</v>
      </c>
      <c r="G14" s="5" t="s">
        <v>13</v>
      </c>
      <c r="H14" s="5" t="s">
        <v>14</v>
      </c>
      <c r="I14" s="5" t="s">
        <v>15</v>
      </c>
      <c r="J14" s="5"/>
      <c r="K14" s="5" t="s">
        <v>16</v>
      </c>
      <c r="L14" s="5" t="s">
        <v>17</v>
      </c>
    </row>
    <row r="15" spans="1:16" ht="15">
      <c r="E15" s="6" t="s">
        <v>18</v>
      </c>
      <c r="F15" s="7">
        <v>52.71</v>
      </c>
      <c r="G15" s="7">
        <v>54.02</v>
      </c>
      <c r="H15" s="7">
        <v>62.36</v>
      </c>
      <c r="I15" s="7">
        <v>50.25</v>
      </c>
      <c r="J15" s="7"/>
      <c r="K15" s="7">
        <v>255.48</v>
      </c>
      <c r="L15" s="7">
        <v>477.42</v>
      </c>
    </row>
    <row r="16" spans="1:16" ht="15">
      <c r="E16" s="8" t="s">
        <v>19</v>
      </c>
      <c r="F16" s="9">
        <v>47.71</v>
      </c>
      <c r="G16" s="9">
        <v>48.33</v>
      </c>
      <c r="H16" s="9">
        <v>55.28</v>
      </c>
      <c r="I16" s="9">
        <v>44.84</v>
      </c>
      <c r="J16" s="9"/>
      <c r="K16" s="10">
        <v>234.81</v>
      </c>
      <c r="L16" s="9">
        <v>440.46</v>
      </c>
    </row>
    <row r="17" spans="1:16" ht="15">
      <c r="E17" s="11" t="s">
        <v>20</v>
      </c>
      <c r="F17" s="12">
        <v>50.21</v>
      </c>
      <c r="G17" s="12">
        <v>51.18</v>
      </c>
      <c r="H17" s="12">
        <v>58.82</v>
      </c>
      <c r="I17" s="12">
        <v>47.55</v>
      </c>
      <c r="J17" s="13"/>
      <c r="K17" s="12">
        <v>245.15</v>
      </c>
      <c r="L17" s="12">
        <v>458.94</v>
      </c>
    </row>
    <row r="19" spans="1:16" ht="18.75">
      <c r="A19" s="120" t="s">
        <v>21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</row>
    <row r="21" spans="1:16" ht="15.75" customHeight="1">
      <c r="B21" s="14"/>
      <c r="N21" s="121" t="s">
        <v>22</v>
      </c>
      <c r="O21" s="121"/>
      <c r="P21" s="121"/>
    </row>
    <row r="22" spans="1:16" ht="15">
      <c r="N22" s="121"/>
      <c r="O22" s="121"/>
      <c r="P22" s="121"/>
    </row>
    <row r="23" spans="1:16" ht="15">
      <c r="N23" s="121"/>
      <c r="O23" s="121"/>
      <c r="P23" s="121"/>
    </row>
    <row r="24" spans="1:16" ht="15">
      <c r="N24" s="121"/>
      <c r="O24" s="121"/>
      <c r="P24" s="121"/>
    </row>
    <row r="25" spans="1:16" ht="15">
      <c r="N25" s="121"/>
      <c r="O25" s="121"/>
      <c r="P25" s="121"/>
    </row>
    <row r="26" spans="1:16" ht="15">
      <c r="N26" s="121"/>
      <c r="O26" s="121"/>
      <c r="P26" s="121"/>
    </row>
    <row r="30" spans="1:16" ht="15">
      <c r="B30" s="122" t="s">
        <v>23</v>
      </c>
      <c r="C30" s="122"/>
      <c r="D30" s="122"/>
      <c r="F30" s="123" t="s">
        <v>24</v>
      </c>
      <c r="G30" s="123"/>
      <c r="H30" s="123"/>
      <c r="J30" s="124" t="s">
        <v>25</v>
      </c>
      <c r="K30" s="124"/>
      <c r="L30" s="124"/>
    </row>
    <row r="33" spans="1:2" ht="15">
      <c r="A33" s="15" t="s">
        <v>26</v>
      </c>
      <c r="B33" s="16">
        <v>45739</v>
      </c>
    </row>
  </sheetData>
  <mergeCells count="16">
    <mergeCell ref="A1:P1"/>
    <mergeCell ref="E3:O3"/>
    <mergeCell ref="C5:D6"/>
    <mergeCell ref="F5:G6"/>
    <mergeCell ref="I5:J6"/>
    <mergeCell ref="L5:M6"/>
    <mergeCell ref="C8:D9"/>
    <mergeCell ref="F8:G9"/>
    <mergeCell ref="I8:J9"/>
    <mergeCell ref="L8:M9"/>
    <mergeCell ref="A12:P12"/>
    <mergeCell ref="A19:P19"/>
    <mergeCell ref="N21:P26"/>
    <mergeCell ref="B30:D30"/>
    <mergeCell ref="F30:H30"/>
    <mergeCell ref="J30:L30"/>
  </mergeCells>
  <hyperlinks>
    <hyperlink ref="C5" location="BDD!A1" display="Préparer la BDD des licenciés" xr:uid="{00000000-0004-0000-0000-000000000000}"/>
    <hyperlink ref="F5" location="'INSCRIPTION JG'!A1" display="Inscrire une équipe Masculine" xr:uid="{00000000-0004-0000-0000-000001000000}"/>
    <hyperlink ref="I5" location="'INSCRIPTION JF'!A1" display="Inscrire une équipe Féminine" xr:uid="{00000000-0004-0000-0000-000002000000}"/>
    <hyperlink ref="L5" location="'INSCRIPTION MI'!A1" display="Inscrire une équipe Mixte" xr:uid="{00000000-0004-0000-0000-000003000000}"/>
    <hyperlink ref="F8" location="'RESULTS JG'!A1" display="Saisir les résultats des courses JG" xr:uid="{00000000-0004-0000-0000-000004000000}"/>
    <hyperlink ref="I8" location="'RESULTS JF'!A1" display="Saisir les résultats des courses JF" xr:uid="{00000000-0004-0000-0000-000005000000}"/>
    <hyperlink ref="L8" location="'RESULTS MI'!A1" display="Saisir les résultats des courses mixtes" xr:uid="{00000000-0004-0000-0000-000006000000}"/>
    <hyperlink ref="B30" location="'CLT JG'!A1" display="PAR EQUIPES JEUNES GENS" xr:uid="{00000000-0004-0000-0000-000007000000}"/>
    <hyperlink ref="F30" location="'CLT JF'!A1" display="PAR EQUIPES JEUNES FILLES" xr:uid="{00000000-0004-0000-0000-000008000000}"/>
    <hyperlink ref="J30" location="'CLT MI'!A1" display="PAR EQUIPES MIXTE" xr:uid="{00000000-0004-0000-0000-000009000000}"/>
  </hyperlinks>
  <pageMargins left="0.7" right="0.7" top="0.75" bottom="0.75" header="0.511811023622047" footer="0.511811023622047"/>
  <pageSetup paperSize="9" scale="71" orientation="landscape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2">
              <controlPr defaultSize="0" autoPict="0">
                <anchor moveWithCells="1" sizeWithCells="1">
                  <from>
                    <xdr:col>13</xdr:col>
                    <xdr:colOff>0</xdr:colOff>
                    <xdr:row>28</xdr:row>
                    <xdr:rowOff>19050</xdr:rowOff>
                  </from>
                  <to>
                    <xdr:col>16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Button 2">
              <controlPr defaultSize="0" autoFill="0" autoPict="0" altText="Mettre à jour tous les classements">
                <anchor moveWithCells="1">
                  <from>
                    <xdr:col>13</xdr:col>
                    <xdr:colOff>0</xdr:colOff>
                    <xdr:row>28</xdr:row>
                    <xdr:rowOff>19050</xdr:rowOff>
                  </from>
                  <to>
                    <xdr:col>16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5" name="Button -23">
              <controlPr defaultSize="0" autoFill="0" autoPict="0" altText="Mettre à jour tous les classements">
                <anchor moveWithCells="1">
                  <from>
                    <xdr:col>13</xdr:col>
                    <xdr:colOff>0</xdr:colOff>
                    <xdr:row>28</xdr:row>
                    <xdr:rowOff>19050</xdr:rowOff>
                  </from>
                  <to>
                    <xdr:col>16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FF"/>
  </sheetPr>
  <dimension ref="A1:K23"/>
  <sheetViews>
    <sheetView topLeftCell="A2" zoomScale="60" zoomScaleNormal="60" workbookViewId="0">
      <selection activeCell="F14" sqref="F14"/>
    </sheetView>
  </sheetViews>
  <sheetFormatPr baseColWidth="10" defaultColWidth="10.42578125" defaultRowHeight="14.25" customHeight="1"/>
  <cols>
    <col min="1" max="1" width="24.140625" style="1" customWidth="1"/>
    <col min="2" max="2" width="30.5703125" style="1" customWidth="1"/>
    <col min="3" max="3" width="14.42578125" style="1" customWidth="1"/>
    <col min="4" max="4" width="21.85546875" style="1" customWidth="1"/>
    <col min="5" max="5" width="12.5703125" style="1" customWidth="1"/>
    <col min="6" max="6" width="13.42578125" style="1" customWidth="1"/>
    <col min="7" max="7" width="16.28515625" style="1" customWidth="1"/>
    <col min="8" max="8" width="18.42578125" style="1" customWidth="1"/>
    <col min="9" max="9" width="12.5703125" style="1" customWidth="1"/>
    <col min="10" max="10" width="32.5703125" style="1" customWidth="1"/>
    <col min="11" max="11" width="25" style="1" customWidth="1"/>
  </cols>
  <sheetData>
    <row r="1" spans="1:11" ht="30" customHeight="1">
      <c r="A1" s="171" t="str">
        <f>IF(ACCUEIL!D3="","Renseignez le nom de la compétition sur la page d'acceuil",ACCUEIL!D3)</f>
        <v>Renseignez le nom de la compétition sur la page d'acceuil</v>
      </c>
      <c r="B1" s="171"/>
      <c r="C1" s="171"/>
      <c r="D1" s="171"/>
      <c r="E1" s="171"/>
      <c r="F1" s="171"/>
      <c r="G1" s="171"/>
      <c r="H1" s="171"/>
      <c r="I1" s="171"/>
      <c r="J1" s="95"/>
      <c r="K1" s="95"/>
    </row>
    <row r="2" spans="1:11" ht="4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52.5" customHeight="1">
      <c r="A3" s="96"/>
      <c r="B3" s="172" t="s">
        <v>310</v>
      </c>
      <c r="C3" s="172"/>
      <c r="D3" s="172"/>
      <c r="E3" s="172"/>
      <c r="F3" s="172"/>
      <c r="G3" s="172"/>
      <c r="H3" s="172"/>
      <c r="I3" s="172"/>
      <c r="J3" s="172"/>
      <c r="K3" s="97"/>
    </row>
    <row r="4" spans="1:11" ht="34.5" customHeight="1">
      <c r="B4" s="172"/>
      <c r="C4" s="172"/>
      <c r="D4" s="172"/>
      <c r="E4" s="172"/>
      <c r="F4" s="172"/>
      <c r="G4" s="172"/>
      <c r="H4" s="172"/>
      <c r="I4" s="172"/>
      <c r="J4" s="172"/>
    </row>
    <row r="5" spans="1:11" s="99" customFormat="1" ht="49.5" customHeight="1">
      <c r="A5" s="98" t="s">
        <v>311</v>
      </c>
      <c r="B5" s="98" t="s">
        <v>199</v>
      </c>
      <c r="C5" s="98" t="s">
        <v>312</v>
      </c>
      <c r="D5" s="98" t="s">
        <v>12</v>
      </c>
      <c r="E5" s="98" t="s">
        <v>13</v>
      </c>
      <c r="F5" s="98" t="s">
        <v>14</v>
      </c>
      <c r="G5" s="98" t="s">
        <v>15</v>
      </c>
      <c r="H5" s="98" t="s">
        <v>313</v>
      </c>
      <c r="I5" s="98" t="s">
        <v>314</v>
      </c>
      <c r="J5" s="98" t="s">
        <v>315</v>
      </c>
      <c r="K5" s="98" t="s">
        <v>316</v>
      </c>
    </row>
    <row r="6" spans="1:11" ht="19.5" customHeight="1">
      <c r="A6" s="100">
        <v>1</v>
      </c>
      <c r="B6" s="101" t="str">
        <f>'RESULTS JG'!F7</f>
        <v>UBO2</v>
      </c>
      <c r="C6" s="102">
        <f>'RESULTS JG'!I10</f>
        <v>89.434393448866871</v>
      </c>
      <c r="D6" s="102">
        <f>'RESULTS JG'!I19</f>
        <v>79.016230539913877</v>
      </c>
      <c r="E6" s="102">
        <f>'RESULTS JG'!I22</f>
        <v>77.439512898573952</v>
      </c>
      <c r="F6" s="102">
        <f>'RESULTS JG'!I25</f>
        <v>61.786073544204768</v>
      </c>
      <c r="G6" s="102">
        <f>'RESULTS JG'!I28</f>
        <v>78.721910112359552</v>
      </c>
      <c r="H6" s="102">
        <f>'RESULTS JG'!I31</f>
        <v>82.319739842260688</v>
      </c>
      <c r="I6" s="102">
        <f>IF(ISERROR((4*C6)+D6+E6+F6+G6+(6*H6))/14,0,((4*C6)+D6+E6+F6+G6+(6*H6))/14)</f>
        <v>82.044267138863134</v>
      </c>
      <c r="J6" s="95"/>
      <c r="K6" s="95">
        <f>I6+(I6/100)</f>
        <v>82.864709810251767</v>
      </c>
    </row>
    <row r="7" spans="1:11" ht="19.5" customHeight="1">
      <c r="A7" s="100">
        <v>2</v>
      </c>
      <c r="B7" s="101" t="str">
        <f>'RESULTS JG'!B7</f>
        <v xml:space="preserve">UBO 1 </v>
      </c>
      <c r="C7" s="102">
        <f>'RESULTS JG'!E10</f>
        <v>76.385816525699425</v>
      </c>
      <c r="D7" s="102">
        <f>'RESULTS JG'!E19</f>
        <v>63.749331908070552</v>
      </c>
      <c r="E7" s="102">
        <f>'RESULTS JG'!E22</f>
        <v>65.00336247478144</v>
      </c>
      <c r="F7" s="102">
        <f>'RESULTS JG'!E25</f>
        <v>53.446775597022132</v>
      </c>
      <c r="G7" s="102">
        <f>'RESULTS JG'!E28</f>
        <v>66.048018854028584</v>
      </c>
      <c r="H7" s="102">
        <f>'RESULTS JG'!E31</f>
        <v>69.105856880618788</v>
      </c>
      <c r="I7" s="102">
        <f>IF(ISERROR((4*C7)+D7+E7+F7+G7+(6*H7))/14,0,((4*C7)+D7+E7+F7+G7+(6*H7))/14)</f>
        <v>69.173278301458083</v>
      </c>
      <c r="J7" s="95"/>
      <c r="K7" s="95">
        <f>I7+(I7/100)</f>
        <v>69.86501108447267</v>
      </c>
    </row>
    <row r="8" spans="1:11" ht="19.5" customHeight="1">
      <c r="A8" s="100">
        <v>3</v>
      </c>
      <c r="B8" s="101">
        <f>'RESULTS JG'!R7</f>
        <v>0</v>
      </c>
      <c r="C8" s="102" t="str">
        <f>'RESULTS JG'!U10</f>
        <v/>
      </c>
      <c r="D8" s="102" t="str">
        <f>'RESULTS JG'!U19</f>
        <v/>
      </c>
      <c r="E8" s="102" t="str">
        <f>'RESULTS JG'!U22</f>
        <v/>
      </c>
      <c r="F8" s="102" t="str">
        <f>'RESULTS JG'!U25</f>
        <v/>
      </c>
      <c r="G8" s="102" t="str">
        <f>'RESULTS JG'!U28</f>
        <v/>
      </c>
      <c r="H8" s="102" t="str">
        <f>'RESULTS JG'!U31</f>
        <v/>
      </c>
      <c r="I8" s="102">
        <f>IF(ISERROR((4*C8)+D8+E8+F8+G8+(6*H8))/14,0,((4*C8)+D8+E8+F8+G8+(6*H8))/14)</f>
        <v>0</v>
      </c>
      <c r="J8" s="95"/>
      <c r="K8" s="95">
        <f>I8+(I8/100)</f>
        <v>0</v>
      </c>
    </row>
    <row r="9" spans="1:11" ht="19.5" customHeight="1">
      <c r="A9" s="100">
        <v>4</v>
      </c>
      <c r="B9" s="101">
        <f>'RESULTS JG'!J7</f>
        <v>0</v>
      </c>
      <c r="C9" s="102" t="str">
        <f>'RESULTS JG'!M10</f>
        <v/>
      </c>
      <c r="D9" s="102" t="str">
        <f>'RESULTS JG'!M19</f>
        <v/>
      </c>
      <c r="E9" s="102" t="str">
        <f>'RESULTS JG'!M22</f>
        <v/>
      </c>
      <c r="F9" s="102" t="str">
        <f>'RESULTS JG'!M25</f>
        <v/>
      </c>
      <c r="G9" s="102" t="str">
        <f>'RESULTS JG'!M28</f>
        <v/>
      </c>
      <c r="H9" s="102" t="str">
        <f>'RESULTS JG'!M31</f>
        <v/>
      </c>
      <c r="I9" s="102">
        <f>IF(ISERROR((4*C9)+D9+E9+F9+G9+(6*H9))/14,0,((4*C9)+D9+E9+F9+G9+(6*H9))/14)</f>
        <v>0</v>
      </c>
      <c r="J9" s="95"/>
      <c r="K9" s="95">
        <f>I9+(I9/100)</f>
        <v>0</v>
      </c>
    </row>
    <row r="10" spans="1:11" ht="19.5" customHeight="1">
      <c r="A10" s="100">
        <v>5</v>
      </c>
      <c r="B10" s="101">
        <f>'RESULTS JG'!N7</f>
        <v>0</v>
      </c>
      <c r="C10" s="102" t="str">
        <f>'RESULTS JG'!Q10</f>
        <v/>
      </c>
      <c r="D10" s="102" t="str">
        <f>'RESULTS JG'!Q19</f>
        <v/>
      </c>
      <c r="E10" s="102" t="str">
        <f>'RESULTS JG'!Q22</f>
        <v/>
      </c>
      <c r="F10" s="102" t="str">
        <f>'RESULTS JG'!Q25</f>
        <v/>
      </c>
      <c r="G10" s="102" t="str">
        <f>'RESULTS JG'!Q28</f>
        <v/>
      </c>
      <c r="H10" s="102" t="str">
        <f>'RESULTS JG'!Q31</f>
        <v/>
      </c>
      <c r="I10" s="102">
        <f>IF(ISERROR((4*C10)+D10+E10+F10+G10+(6*H10))/14,0,((4*C10)+D10+E10+F10+G10+(6*H10))/14)</f>
        <v>0</v>
      </c>
      <c r="J10" s="95"/>
      <c r="K10" s="95">
        <f>I10+(I10/100)</f>
        <v>0</v>
      </c>
    </row>
    <row r="11" spans="1:11" ht="19.5" customHeight="1">
      <c r="A11" s="100">
        <v>6</v>
      </c>
      <c r="B11" s="101">
        <f>'RESULTS JG'!F44</f>
        <v>0</v>
      </c>
      <c r="C11" s="102" t="str">
        <f>'RESULTS JG'!I47</f>
        <v/>
      </c>
      <c r="D11" s="102" t="str">
        <f>'RESULTS JG'!I56</f>
        <v/>
      </c>
      <c r="E11" s="102" t="str">
        <f>'RESULTS JG'!I59</f>
        <v/>
      </c>
      <c r="F11" s="102" t="str">
        <f>'RESULTS JG'!I62</f>
        <v/>
      </c>
      <c r="G11" s="102" t="str">
        <f>'RESULTS JG'!I65</f>
        <v/>
      </c>
      <c r="H11" s="102" t="str">
        <f>'RESULTS JG'!I68</f>
        <v/>
      </c>
      <c r="I11" s="102">
        <f>IF(ISERROR((4*C11)+D11+E11+F11+G11+(6*H11))/14,0,((4*C11)+D11+E11+F11+G11+(6*H11))/14)</f>
        <v>0</v>
      </c>
      <c r="J11" s="95"/>
      <c r="K11" s="95">
        <f>I11+(I11/100)</f>
        <v>0</v>
      </c>
    </row>
    <row r="12" spans="1:11" ht="19.5" customHeight="1">
      <c r="A12" s="100">
        <v>7</v>
      </c>
      <c r="B12" s="101">
        <f>'RESULTS JG'!J44</f>
        <v>0</v>
      </c>
      <c r="C12" s="102" t="str">
        <f>'RESULTS JG'!M47</f>
        <v/>
      </c>
      <c r="D12" s="102" t="str">
        <f>'RESULTS JG'!M56</f>
        <v/>
      </c>
      <c r="E12" s="102" t="str">
        <f>'RESULTS JG'!M59</f>
        <v/>
      </c>
      <c r="F12" s="102" t="str">
        <f>'RESULTS JG'!M62</f>
        <v/>
      </c>
      <c r="G12" s="102" t="str">
        <f>'RESULTS JG'!M65</f>
        <v/>
      </c>
      <c r="H12" s="102" t="str">
        <f>'RESULTS JG'!M68</f>
        <v/>
      </c>
      <c r="I12" s="102">
        <f>IF(ISERROR((4*C12)+D12+E12+F12+G12+(6*H12))/14,0,((4*C12)+D12+E12+F12+G12+(6*H12))/14)</f>
        <v>0</v>
      </c>
      <c r="J12" s="95"/>
      <c r="K12" s="95">
        <f>I12+(I12/100)</f>
        <v>0</v>
      </c>
    </row>
    <row r="13" spans="1:11" ht="19.5" customHeight="1">
      <c r="A13" s="100">
        <v>8</v>
      </c>
      <c r="B13" s="101">
        <f>'RESULTS JG'!N44</f>
        <v>0</v>
      </c>
      <c r="C13" s="102" t="str">
        <f>'RESULTS JG'!Q47</f>
        <v/>
      </c>
      <c r="D13" s="102" t="str">
        <f>'RESULTS JG'!Q56</f>
        <v/>
      </c>
      <c r="E13" s="102" t="str">
        <f>'RESULTS JG'!Q59</f>
        <v/>
      </c>
      <c r="F13" s="102" t="str">
        <f>'RESULTS JG'!Q62</f>
        <v/>
      </c>
      <c r="G13" s="102" t="str">
        <f>'RESULTS JG'!Q65</f>
        <v/>
      </c>
      <c r="H13" s="102" t="str">
        <f>'RESULTS JG'!Q68</f>
        <v/>
      </c>
      <c r="I13" s="102">
        <f>IF(ISERROR((4*C13)+D13+E13+F13+G13+(6*H13))/14,0,((4*C13)+D13+E13+F13+G13+(6*H13))/14)</f>
        <v>0</v>
      </c>
      <c r="J13" s="95"/>
      <c r="K13" s="95">
        <f>I13+(I13/100)</f>
        <v>0</v>
      </c>
    </row>
    <row r="14" spans="1:11" ht="19.5" customHeight="1">
      <c r="A14" s="100">
        <v>9</v>
      </c>
      <c r="B14" s="101">
        <f>'RESULTS JG'!V7</f>
        <v>0</v>
      </c>
      <c r="C14" s="102" t="str">
        <f>'RESULTS JG'!Y10</f>
        <v/>
      </c>
      <c r="D14" s="102" t="str">
        <f>'RESULTS JG'!Y19</f>
        <v/>
      </c>
      <c r="E14" s="102" t="str">
        <f>'RESULTS JG'!Y22</f>
        <v/>
      </c>
      <c r="F14" s="102" t="str">
        <f>'RESULTS JG'!Y25</f>
        <v/>
      </c>
      <c r="G14" s="102" t="str">
        <f>'RESULTS JG'!Y28</f>
        <v/>
      </c>
      <c r="H14" s="102" t="str">
        <f>'RESULTS JG'!Y31</f>
        <v/>
      </c>
      <c r="I14" s="102">
        <f>IF(ISERROR((4*C14)+D14+E14+F14+G14+(6*H14))/14,0,((4*C14)+D14+E14+F14+G14+(6*H14))/14)</f>
        <v>0</v>
      </c>
      <c r="J14" s="95"/>
      <c r="K14" s="95">
        <f>I14+(I14/100)</f>
        <v>0</v>
      </c>
    </row>
    <row r="15" spans="1:11" ht="19.5" customHeight="1">
      <c r="A15" s="100">
        <v>10</v>
      </c>
      <c r="B15" s="101">
        <f>'RESULTS JG'!B44</f>
        <v>0</v>
      </c>
      <c r="C15" s="102" t="str">
        <f>'RESULTS JG'!E47</f>
        <v/>
      </c>
      <c r="D15" s="102" t="str">
        <f>'RESULTS JG'!E56</f>
        <v/>
      </c>
      <c r="E15" s="102" t="str">
        <f>'RESULTS JG'!E59</f>
        <v/>
      </c>
      <c r="F15" s="102" t="str">
        <f>'RESULTS JG'!E62</f>
        <v/>
      </c>
      <c r="G15" s="102" t="str">
        <f>'RESULTS JG'!E65</f>
        <v/>
      </c>
      <c r="H15" s="102" t="str">
        <f>'RESULTS JG'!E68</f>
        <v/>
      </c>
      <c r="I15" s="102">
        <f>IF(ISERROR((4*C15)+D15+E15+F15+G15+(6*H15))/14,0,((4*C15)+D15+E15+F15+G15+(6*H15))/14)</f>
        <v>0</v>
      </c>
      <c r="J15" s="95"/>
      <c r="K15" s="95">
        <f>I15+(I15/100)</f>
        <v>0</v>
      </c>
    </row>
    <row r="16" spans="1:11" ht="19.5" customHeight="1">
      <c r="A16" s="100">
        <v>11</v>
      </c>
      <c r="B16" s="101">
        <f>'RESULTS JG'!R44</f>
        <v>0</v>
      </c>
      <c r="C16" s="102" t="str">
        <f>'RESULTS JG'!U47</f>
        <v/>
      </c>
      <c r="D16" s="102" t="str">
        <f>'RESULTS JG'!U56</f>
        <v/>
      </c>
      <c r="E16" s="102" t="str">
        <f>'RESULTS JG'!U59</f>
        <v/>
      </c>
      <c r="F16" s="102" t="str">
        <f>'RESULTS JG'!U62</f>
        <v/>
      </c>
      <c r="G16" s="102" t="str">
        <f>'RESULTS JG'!U65</f>
        <v/>
      </c>
      <c r="H16" s="102" t="str">
        <f>'RESULTS JG'!U68</f>
        <v/>
      </c>
      <c r="I16" s="102">
        <f>IF(ISERROR((4*C16)+D16+E16+F16+G16+(6*H16))/14,0,((4*C16)+D16+E16+F16+G16+(6*H16))/14)</f>
        <v>0</v>
      </c>
      <c r="J16" s="95"/>
      <c r="K16" s="95">
        <f>I16+(I16/100)</f>
        <v>0</v>
      </c>
    </row>
    <row r="17" spans="1:11" ht="19.5" customHeight="1">
      <c r="A17" s="100">
        <v>12</v>
      </c>
      <c r="B17" s="101">
        <f>'RESULTS JG'!V44</f>
        <v>0</v>
      </c>
      <c r="C17" s="102" t="str">
        <f>'RESULTS JG'!Y47</f>
        <v/>
      </c>
      <c r="D17" s="102" t="str">
        <f>'RESULTS JG'!Y56</f>
        <v/>
      </c>
      <c r="E17" s="102" t="str">
        <f>'RESULTS JG'!Y59</f>
        <v/>
      </c>
      <c r="F17" s="102" t="str">
        <f>'RESULTS JG'!Y62</f>
        <v/>
      </c>
      <c r="G17" s="102" t="str">
        <f>'RESULTS JG'!Y65</f>
        <v/>
      </c>
      <c r="H17" s="102" t="str">
        <f>'RESULTS JG'!Y68</f>
        <v/>
      </c>
      <c r="I17" s="102">
        <f>IF(ISERROR((4*C17)+D17+E17+F17+G17+(6*H17))/14,0,((4*C17)+D17+E17+F17+G17+(6*H17))/14)</f>
        <v>0</v>
      </c>
      <c r="J17" s="95"/>
      <c r="K17" s="95">
        <f>I17+(I17/100)</f>
        <v>0</v>
      </c>
    </row>
    <row r="18" spans="1:11" ht="19.5" customHeight="1">
      <c r="A18" s="100">
        <v>13</v>
      </c>
      <c r="B18" s="101">
        <f>'RESULTS JG'!B81</f>
        <v>0</v>
      </c>
      <c r="C18" s="102" t="str">
        <f>'RESULTS JG'!E84</f>
        <v/>
      </c>
      <c r="D18" s="102" t="str">
        <f>'RESULTS JG'!E93</f>
        <v/>
      </c>
      <c r="E18" s="102" t="str">
        <f>'RESULTS JG'!E96</f>
        <v/>
      </c>
      <c r="F18" s="102" t="str">
        <f>'RESULTS JG'!E99</f>
        <v/>
      </c>
      <c r="G18" s="102" t="str">
        <f>'RESULTS JG'!E102</f>
        <v/>
      </c>
      <c r="H18" s="102" t="str">
        <f>'RESULTS JG'!E105</f>
        <v/>
      </c>
      <c r="I18" s="102">
        <f>IF(ISERROR((4*C18)+D18+E18+F18+G18+(6*H18))/14,0,((4*C18)+D18+E18+F18+G18+(6*H18))/14)</f>
        <v>0</v>
      </c>
      <c r="J18" s="95"/>
      <c r="K18" s="95">
        <f>I18+(I18/100)</f>
        <v>0</v>
      </c>
    </row>
    <row r="19" spans="1:11" ht="19.5" customHeight="1">
      <c r="A19" s="100">
        <v>14</v>
      </c>
      <c r="B19" s="101">
        <f>'RESULTS JG'!F81</f>
        <v>0</v>
      </c>
      <c r="C19" s="102" t="str">
        <f>'RESULTS JG'!I84</f>
        <v/>
      </c>
      <c r="D19" s="102" t="str">
        <f>'RESULTS JG'!I93</f>
        <v/>
      </c>
      <c r="E19" s="102" t="str">
        <f>'RESULTS JG'!I96</f>
        <v/>
      </c>
      <c r="F19" s="102" t="str">
        <f>'RESULTS JG'!I99</f>
        <v/>
      </c>
      <c r="G19" s="102" t="str">
        <f>'RESULTS JG'!I102</f>
        <v/>
      </c>
      <c r="H19" s="102" t="str">
        <f>'RESULTS JG'!I105</f>
        <v/>
      </c>
      <c r="I19" s="102">
        <f>IF(ISERROR((4*C19)+D19+E19+F19+G19+(6*H19))/14,0,((4*C19)+D19+E19+F19+G19+(6*H19))/14)</f>
        <v>0</v>
      </c>
      <c r="J19" s="95"/>
      <c r="K19" s="95">
        <f>I19+(I19/100)</f>
        <v>0</v>
      </c>
    </row>
    <row r="20" spans="1:11" ht="19.5" customHeight="1">
      <c r="A20" s="100">
        <v>15</v>
      </c>
      <c r="B20" s="101">
        <f>'RESULTS JG'!J81</f>
        <v>0</v>
      </c>
      <c r="C20" s="102" t="str">
        <f>'RESULTS JG'!M84</f>
        <v/>
      </c>
      <c r="D20" s="102" t="str">
        <f>'RESULTS JG'!M93</f>
        <v/>
      </c>
      <c r="E20" s="102" t="str">
        <f>'RESULTS JG'!M96</f>
        <v/>
      </c>
      <c r="F20" s="102" t="str">
        <f>'RESULTS JG'!M99</f>
        <v/>
      </c>
      <c r="G20" s="102" t="str">
        <f>'RESULTS JG'!M102</f>
        <v/>
      </c>
      <c r="H20" s="102" t="str">
        <f>'RESULTS JG'!M105</f>
        <v/>
      </c>
      <c r="I20" s="102">
        <f>IF(ISERROR((4*C20)+D20+E20+F20+G20+(6*H20))/14,0,((4*C20)+D20+E20+F20+G20+(6*H20))/14)</f>
        <v>0</v>
      </c>
      <c r="J20" s="95"/>
      <c r="K20" s="95">
        <f>I20+(I20/100)</f>
        <v>0</v>
      </c>
    </row>
    <row r="21" spans="1:11" ht="19.5" customHeight="1">
      <c r="A21" s="100">
        <v>16</v>
      </c>
      <c r="B21" s="101">
        <f>'RESULTS JG'!N81</f>
        <v>0</v>
      </c>
      <c r="C21" s="102" t="str">
        <f>'RESULTS JG'!Q84</f>
        <v/>
      </c>
      <c r="D21" s="102" t="str">
        <f>'RESULTS JG'!Q93</f>
        <v/>
      </c>
      <c r="E21" s="102" t="str">
        <f>'RESULTS JG'!Q96</f>
        <v/>
      </c>
      <c r="F21" s="102" t="str">
        <f>'RESULTS JG'!Q99</f>
        <v/>
      </c>
      <c r="G21" s="102" t="str">
        <f>'RESULTS JG'!Q102</f>
        <v/>
      </c>
      <c r="H21" s="102" t="str">
        <f>'RESULTS JG'!Q105</f>
        <v/>
      </c>
      <c r="I21" s="102">
        <f>IF(ISERROR((4*C21)+D21+E21+F21+G21+(6*H21))/14,0,((4*C21)+D21+E21+F21+G21+(6*H21))/14)</f>
        <v>0</v>
      </c>
      <c r="J21" s="95"/>
      <c r="K21" s="95">
        <f>I21+(I21/100)</f>
        <v>0</v>
      </c>
    </row>
    <row r="22" spans="1:11" ht="19.5" customHeight="1">
      <c r="A22" s="100">
        <v>17</v>
      </c>
      <c r="B22" s="101">
        <f>'RESULTS JG'!R81</f>
        <v>0</v>
      </c>
      <c r="C22" s="102" t="str">
        <f>'RESULTS JG'!U84</f>
        <v/>
      </c>
      <c r="D22" s="102" t="str">
        <f>'RESULTS JG'!U93</f>
        <v/>
      </c>
      <c r="E22" s="102" t="str">
        <f>'RESULTS JG'!U96</f>
        <v/>
      </c>
      <c r="F22" s="102" t="str">
        <f>'RESULTS JG'!U99</f>
        <v/>
      </c>
      <c r="G22" s="102" t="str">
        <f>'RESULTS JG'!U102</f>
        <v/>
      </c>
      <c r="H22" s="102" t="str">
        <f>'RESULTS JG'!U105</f>
        <v/>
      </c>
      <c r="I22" s="102">
        <f>IF(ISERROR((4*C22)+D22+E22+F22+G22+(6*H22))/14,0,((4*C22)+D22+E22+F22+G22+(6*H22))/14)</f>
        <v>0</v>
      </c>
      <c r="J22" s="95"/>
      <c r="K22" s="95">
        <f>I22+(I22/100)</f>
        <v>0</v>
      </c>
    </row>
    <row r="23" spans="1:11" ht="19.5" customHeight="1">
      <c r="A23" s="100">
        <v>18</v>
      </c>
      <c r="B23" s="101">
        <f>'RESULTS JG'!V81</f>
        <v>0</v>
      </c>
      <c r="C23" s="102" t="str">
        <f>'RESULTS JG'!Y84</f>
        <v/>
      </c>
      <c r="D23" s="102" t="str">
        <f>'RESULTS JG'!Y93</f>
        <v/>
      </c>
      <c r="E23" s="102" t="str">
        <f>'RESULTS JG'!Y96</f>
        <v/>
      </c>
      <c r="F23" s="102" t="str">
        <f>'RESULTS JG'!Y99</f>
        <v/>
      </c>
      <c r="G23" s="102" t="str">
        <f>'RESULTS JG'!Y102</f>
        <v/>
      </c>
      <c r="H23" s="102" t="str">
        <f>'RESULTS JG'!Y105</f>
        <v/>
      </c>
      <c r="I23" s="102">
        <f>IF(ISERROR((4*C23)+D23+E23+F23+G23+(6*H23))/14,0,((4*C23)+D23+E23+F23+G23+(6*H23))/14)</f>
        <v>0</v>
      </c>
      <c r="J23" s="95"/>
      <c r="K23" s="95">
        <f>I23+(I23/100)</f>
        <v>0</v>
      </c>
    </row>
  </sheetData>
  <mergeCells count="2">
    <mergeCell ref="A1:I1"/>
    <mergeCell ref="B3:J4"/>
  </mergeCells>
  <hyperlinks>
    <hyperlink ref="A1" location="ACCUEIL!A1" display="#ACCUEIL.A1" xr:uid="{00000000-0004-0000-0900-000000000000}"/>
  </hyperlinks>
  <pageMargins left="0.7" right="0.7" top="0.75" bottom="0.75" header="0.511811023622047" footer="0.511811023622047"/>
  <pageSetup paperSize="9" scale="59" orientation="landscape" horizontalDpi="300" verticalDpi="300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6B9B8"/>
  </sheetPr>
  <dimension ref="A1:K23"/>
  <sheetViews>
    <sheetView zoomScale="60" zoomScaleNormal="60" workbookViewId="0">
      <selection activeCell="A6" sqref="A6:A23"/>
    </sheetView>
  </sheetViews>
  <sheetFormatPr baseColWidth="10" defaultColWidth="10.42578125" defaultRowHeight="14.25" customHeight="1"/>
  <cols>
    <col min="1" max="1" width="22.42578125" style="1" customWidth="1"/>
    <col min="2" max="2" width="30.5703125" style="1" customWidth="1"/>
    <col min="3" max="3" width="14.42578125" style="1" customWidth="1"/>
    <col min="4" max="4" width="14.5703125" style="1" customWidth="1"/>
    <col min="5" max="5" width="12.5703125" style="1" customWidth="1"/>
    <col min="6" max="6" width="13.42578125" style="1" customWidth="1"/>
    <col min="7" max="7" width="16.28515625" style="1" customWidth="1"/>
    <col min="8" max="8" width="18.42578125" style="1" customWidth="1"/>
    <col min="9" max="9" width="12.5703125" style="1" customWidth="1"/>
    <col min="10" max="10" width="33.140625" style="1" customWidth="1"/>
    <col min="11" max="11" width="28.5703125" style="1" customWidth="1"/>
  </cols>
  <sheetData>
    <row r="1" spans="1:11" ht="30" customHeight="1">
      <c r="A1" s="133" t="str">
        <f>IF(ACCUEIL!D3="","Renseignez le nom de la compétition sur la page d'acceuil",ACCUEIL!D3)</f>
        <v>Renseignez le nom de la compétition sur la page d'acceuil</v>
      </c>
      <c r="B1" s="133"/>
      <c r="C1" s="133"/>
      <c r="D1" s="133"/>
      <c r="E1" s="133"/>
      <c r="F1" s="133"/>
      <c r="G1" s="133"/>
      <c r="H1" s="133"/>
      <c r="I1" s="133"/>
    </row>
    <row r="3" spans="1:11" ht="30" customHeight="1">
      <c r="A3" s="103"/>
      <c r="B3" s="172" t="s">
        <v>317</v>
      </c>
      <c r="C3" s="172"/>
      <c r="D3" s="172"/>
      <c r="E3" s="172"/>
      <c r="F3" s="172"/>
      <c r="G3" s="172"/>
      <c r="H3" s="172"/>
      <c r="I3" s="172"/>
      <c r="J3" s="172"/>
      <c r="K3" s="95"/>
    </row>
    <row r="4" spans="1:11" ht="54" customHeight="1">
      <c r="A4" s="95"/>
      <c r="B4" s="172"/>
      <c r="C4" s="172"/>
      <c r="D4" s="172"/>
      <c r="E4" s="172"/>
      <c r="F4" s="172"/>
      <c r="G4" s="172"/>
      <c r="H4" s="172"/>
      <c r="I4" s="172"/>
      <c r="J4" s="172"/>
      <c r="K4" s="95"/>
    </row>
    <row r="5" spans="1:11" s="99" customFormat="1" ht="48.75" customHeight="1">
      <c r="A5" s="104" t="s">
        <v>311</v>
      </c>
      <c r="B5" s="104" t="s">
        <v>199</v>
      </c>
      <c r="C5" s="104" t="s">
        <v>312</v>
      </c>
      <c r="D5" s="104" t="s">
        <v>12</v>
      </c>
      <c r="E5" s="104" t="s">
        <v>13</v>
      </c>
      <c r="F5" s="104" t="s">
        <v>14</v>
      </c>
      <c r="G5" s="104" t="s">
        <v>15</v>
      </c>
      <c r="H5" s="104" t="s">
        <v>313</v>
      </c>
      <c r="I5" s="104" t="s">
        <v>314</v>
      </c>
      <c r="J5" s="104" t="s">
        <v>315</v>
      </c>
      <c r="K5" s="104" t="s">
        <v>316</v>
      </c>
    </row>
    <row r="6" spans="1:11" ht="19.5" customHeight="1">
      <c r="A6" s="100">
        <v>1</v>
      </c>
      <c r="B6" s="101" t="str">
        <f>'RESULTS JF'!F7</f>
        <v>ASUR</v>
      </c>
      <c r="C6" s="102">
        <f>'RESULTS JF'!I10</f>
        <v>83.343119984341357</v>
      </c>
      <c r="D6" s="102">
        <f>'RESULTS JF'!I19</f>
        <v>73.228674631842168</v>
      </c>
      <c r="E6" s="102">
        <f>'RESULTS JF'!I22</f>
        <v>77.303949627933605</v>
      </c>
      <c r="F6" s="102">
        <f>'RESULTS JF'!I25</f>
        <v>69.119929062292172</v>
      </c>
      <c r="G6" s="102">
        <f>'RESULTS JF'!I28</f>
        <v>72.731220147633508</v>
      </c>
      <c r="H6" s="102">
        <f>'RESULTS JF'!I31</f>
        <v>80.468565649755604</v>
      </c>
      <c r="I6" s="102">
        <f>IF(ISERROR((4*C6)+D6+E6+F6+G6+(6*H6))/14,0,((4*C6)+D6+E6+F6+G6+(6*H6))/14)</f>
        <v>79.183403378971462</v>
      </c>
      <c r="J6" s="95"/>
      <c r="K6" s="95">
        <f>I6+(I6/100)</f>
        <v>79.975237412761174</v>
      </c>
    </row>
    <row r="7" spans="1:11" ht="19.5" customHeight="1">
      <c r="A7" s="100">
        <v>2</v>
      </c>
      <c r="B7" s="101" t="str">
        <f>'RESULTS JF'!B7</f>
        <v>UBO3</v>
      </c>
      <c r="C7" s="102">
        <f>'RESULTS JF'!E10</f>
        <v>83.986981820572666</v>
      </c>
      <c r="D7" s="102">
        <f>'RESULTS JF'!E19</f>
        <v>73.627601620338041</v>
      </c>
      <c r="E7" s="102">
        <f>'RESULTS JF'!E22</f>
        <v>70.494584366436129</v>
      </c>
      <c r="F7" s="102">
        <f>'RESULTS JF'!E25</f>
        <v>72.511627906976742</v>
      </c>
      <c r="G7" s="102">
        <f>'RESULTS JF'!E28</f>
        <v>74.071344339622641</v>
      </c>
      <c r="H7" s="102">
        <f>'RESULTS JF'!E31</f>
        <v>75.985993951933793</v>
      </c>
      <c r="I7" s="102">
        <f>IF(ISERROR((4*C7)+D7+E7+F7+G7+(6*H7))/14,0,((4*C7)+D7+E7+F7+G7+(6*H7))/14)</f>
        <v>77.326360659090497</v>
      </c>
      <c r="J7" s="95"/>
      <c r="K7" s="95">
        <f>I7+(I7/100)</f>
        <v>78.099624265681399</v>
      </c>
    </row>
    <row r="8" spans="1:11" ht="19.5" customHeight="1">
      <c r="A8" s="100">
        <v>3</v>
      </c>
      <c r="B8" s="101">
        <f>'RESULTS JF'!N7</f>
        <v>0</v>
      </c>
      <c r="C8" s="102" t="str">
        <f>'RESULTS JF'!Q10</f>
        <v/>
      </c>
      <c r="D8" s="102" t="str">
        <f>'RESULTS JF'!Q19</f>
        <v/>
      </c>
      <c r="E8" s="102" t="str">
        <f>'RESULTS JF'!Q22</f>
        <v/>
      </c>
      <c r="F8" s="102" t="str">
        <f>'RESULTS JF'!Q25</f>
        <v/>
      </c>
      <c r="G8" s="102" t="str">
        <f>'RESULTS JF'!Q28</f>
        <v/>
      </c>
      <c r="H8" s="102" t="str">
        <f>'RESULTS JF'!Q31</f>
        <v/>
      </c>
      <c r="I8" s="102">
        <f>IF(ISERROR((4*C8)+D8+E8+F8+G8+(6*H8))/14,0,((4*C8)+D8+E8+F8+G8+(6*H8))/14)</f>
        <v>0</v>
      </c>
      <c r="J8" s="95"/>
      <c r="K8" s="95">
        <f>I8+(I8/100)</f>
        <v>0</v>
      </c>
    </row>
    <row r="9" spans="1:11" ht="19.5" customHeight="1">
      <c r="A9" s="100">
        <v>4</v>
      </c>
      <c r="B9" s="101">
        <f>'RESULTS JF'!J7</f>
        <v>0</v>
      </c>
      <c r="C9" s="102" t="str">
        <f>'RESULTS JF'!M10</f>
        <v/>
      </c>
      <c r="D9" s="102" t="str">
        <f>'RESULTS JF'!M19</f>
        <v/>
      </c>
      <c r="E9" s="102" t="str">
        <f>'RESULTS JF'!M22</f>
        <v/>
      </c>
      <c r="F9" s="102" t="str">
        <f>'RESULTS JF'!M25</f>
        <v/>
      </c>
      <c r="G9" s="102" t="str">
        <f>'RESULTS JF'!M28</f>
        <v/>
      </c>
      <c r="H9" s="102" t="str">
        <f>'RESULTS JF'!M31</f>
        <v/>
      </c>
      <c r="I9" s="102">
        <f>IF(ISERROR((4*C9)+D9+E9+F9+G9+(6*H9))/14,0,((4*C9)+D9+E9+F9+G9+(6*H9))/14)</f>
        <v>0</v>
      </c>
      <c r="J9" s="95"/>
      <c r="K9" s="95">
        <f>I9+(I9/100)</f>
        <v>0</v>
      </c>
    </row>
    <row r="10" spans="1:11" ht="19.5" customHeight="1">
      <c r="A10" s="100">
        <v>5</v>
      </c>
      <c r="B10" s="101">
        <f>'RESULTS JF'!R7</f>
        <v>0</v>
      </c>
      <c r="C10" s="102" t="str">
        <f>'RESULTS JF'!U10</f>
        <v/>
      </c>
      <c r="D10" s="102" t="str">
        <f>'RESULTS JF'!U19</f>
        <v/>
      </c>
      <c r="E10" s="102" t="str">
        <f>'RESULTS JF'!U22</f>
        <v/>
      </c>
      <c r="F10" s="102" t="str">
        <f>'RESULTS JF'!U25</f>
        <v/>
      </c>
      <c r="G10" s="102" t="str">
        <f>'RESULTS JF'!U28</f>
        <v/>
      </c>
      <c r="H10" s="102" t="str">
        <f>'RESULTS JF'!U31</f>
        <v/>
      </c>
      <c r="I10" s="102">
        <f>IF(ISERROR((4*C10)+D10+E10+F10+G10+(6*H10))/14,0,((4*C10)+D10+E10+F10+G10+(6*H10))/14)</f>
        <v>0</v>
      </c>
      <c r="J10" s="95"/>
      <c r="K10" s="95">
        <f>I10+(I10/100)</f>
        <v>0</v>
      </c>
    </row>
    <row r="11" spans="1:11" ht="19.5" customHeight="1">
      <c r="A11" s="100">
        <v>6</v>
      </c>
      <c r="B11" s="101">
        <f>'RESULTS JF'!V7</f>
        <v>0</v>
      </c>
      <c r="C11" s="102" t="str">
        <f>'RESULTS JF'!Y10</f>
        <v/>
      </c>
      <c r="D11" s="102" t="str">
        <f>'RESULTS JF'!Y19</f>
        <v/>
      </c>
      <c r="E11" s="102" t="str">
        <f>'RESULTS JF'!Y22</f>
        <v/>
      </c>
      <c r="F11" s="102" t="str">
        <f>'RESULTS JF'!Y25</f>
        <v/>
      </c>
      <c r="G11" s="102" t="str">
        <f>'RESULTS JF'!Y28</f>
        <v/>
      </c>
      <c r="H11" s="102" t="str">
        <f>'RESULTS JF'!Y31</f>
        <v/>
      </c>
      <c r="I11" s="102">
        <f>IF(ISERROR((4*C11)+D11+E11+F11+G11+(6*H11))/14,0,((4*C11)+D11+E11+F11+G11+(6*H11))/14)</f>
        <v>0</v>
      </c>
      <c r="J11" s="95"/>
      <c r="K11" s="95">
        <f>I11+(I11/100)</f>
        <v>0</v>
      </c>
    </row>
    <row r="12" spans="1:11" ht="19.5" customHeight="1">
      <c r="A12" s="100">
        <v>7</v>
      </c>
      <c r="B12" s="101">
        <f>'RESULTS JF'!B44</f>
        <v>0</v>
      </c>
      <c r="C12" s="102" t="str">
        <f>'RESULTS JF'!E47</f>
        <v/>
      </c>
      <c r="D12" s="102" t="str">
        <f>'RESULTS JF'!E56</f>
        <v/>
      </c>
      <c r="E12" s="102" t="str">
        <f>'RESULTS JF'!E59</f>
        <v/>
      </c>
      <c r="F12" s="102" t="str">
        <f>'RESULTS JF'!E62</f>
        <v/>
      </c>
      <c r="G12" s="102" t="str">
        <f>'RESULTS JF'!E65</f>
        <v/>
      </c>
      <c r="H12" s="102" t="str">
        <f>'RESULTS JF'!E68</f>
        <v/>
      </c>
      <c r="I12" s="102">
        <f>IF(ISERROR((4*C12)+D12+E12+F12+G12+(6*H12))/14,0,((4*C12)+D12+E12+F12+G12+(6*H12))/14)</f>
        <v>0</v>
      </c>
      <c r="J12" s="95"/>
      <c r="K12" s="95">
        <f>I12+(I12/100)</f>
        <v>0</v>
      </c>
    </row>
    <row r="13" spans="1:11" ht="19.5" customHeight="1">
      <c r="A13" s="100">
        <v>8</v>
      </c>
      <c r="B13" s="101">
        <f>'RESULTS JF'!F44</f>
        <v>0</v>
      </c>
      <c r="C13" s="102" t="str">
        <f>'RESULTS JF'!I47</f>
        <v/>
      </c>
      <c r="D13" s="102" t="str">
        <f>'RESULTS JF'!I56</f>
        <v/>
      </c>
      <c r="E13" s="102" t="str">
        <f>'RESULTS JF'!I59</f>
        <v/>
      </c>
      <c r="F13" s="102" t="str">
        <f>'RESULTS JF'!I62</f>
        <v/>
      </c>
      <c r="G13" s="102" t="str">
        <f>'RESULTS JF'!I65</f>
        <v/>
      </c>
      <c r="H13" s="102" t="str">
        <f>'RESULTS JF'!I68</f>
        <v/>
      </c>
      <c r="I13" s="102">
        <f>IF(ISERROR((4*C13)+D13+E13+F13+G13+(6*H13))/14,0,((4*C13)+D13+E13+F13+G13+(6*H13))/14)</f>
        <v>0</v>
      </c>
      <c r="J13" s="95"/>
      <c r="K13" s="95">
        <f>I13+(I13/100)</f>
        <v>0</v>
      </c>
    </row>
    <row r="14" spans="1:11" ht="19.5" customHeight="1">
      <c r="A14" s="100">
        <v>9</v>
      </c>
      <c r="B14" s="101">
        <f>'RESULTS JF'!J44</f>
        <v>0</v>
      </c>
      <c r="C14" s="102" t="str">
        <f>'RESULTS JF'!M47</f>
        <v/>
      </c>
      <c r="D14" s="102" t="str">
        <f>'RESULTS JF'!M56</f>
        <v/>
      </c>
      <c r="E14" s="102" t="str">
        <f>'RESULTS JF'!M59</f>
        <v/>
      </c>
      <c r="F14" s="102" t="str">
        <f>'RESULTS JF'!M62</f>
        <v/>
      </c>
      <c r="G14" s="102" t="str">
        <f>'RESULTS JF'!M65</f>
        <v/>
      </c>
      <c r="H14" s="102" t="str">
        <f>'RESULTS JF'!M68</f>
        <v/>
      </c>
      <c r="I14" s="102">
        <f>IF(ISERROR((4*C14)+D14+E14+F14+G14+(6*H14))/14,0,((4*C14)+D14+E14+F14+G14+(6*H14))/14)</f>
        <v>0</v>
      </c>
      <c r="J14" s="95"/>
      <c r="K14" s="95">
        <f>I14+(I14/100)</f>
        <v>0</v>
      </c>
    </row>
    <row r="15" spans="1:11" ht="19.5" customHeight="1">
      <c r="A15" s="100">
        <v>10</v>
      </c>
      <c r="B15" s="101">
        <f>'RESULTS JF'!N44</f>
        <v>0</v>
      </c>
      <c r="C15" s="102" t="str">
        <f>'RESULTS JF'!Q47</f>
        <v/>
      </c>
      <c r="D15" s="102" t="str">
        <f>'RESULTS JF'!Q56</f>
        <v/>
      </c>
      <c r="E15" s="102" t="str">
        <f>'RESULTS JF'!Q59</f>
        <v/>
      </c>
      <c r="F15" s="102" t="str">
        <f>'RESULTS JF'!Q62</f>
        <v/>
      </c>
      <c r="G15" s="102" t="str">
        <f>'RESULTS JF'!Q65</f>
        <v/>
      </c>
      <c r="H15" s="102" t="str">
        <f>'RESULTS JF'!Q68</f>
        <v/>
      </c>
      <c r="I15" s="102">
        <f>IF(ISERROR((4*C15)+D15+E15+F15+G15+(6*H15))/14,0,((4*C15)+D15+E15+F15+G15+(6*H15))/14)</f>
        <v>0</v>
      </c>
      <c r="J15" s="95"/>
      <c r="K15" s="95">
        <f>I15+(I15/100)</f>
        <v>0</v>
      </c>
    </row>
    <row r="16" spans="1:11" ht="19.5" customHeight="1">
      <c r="A16" s="100">
        <v>11</v>
      </c>
      <c r="B16" s="101">
        <f>'RESULTS JF'!R44</f>
        <v>0</v>
      </c>
      <c r="C16" s="102" t="str">
        <f>'RESULTS JF'!U47</f>
        <v/>
      </c>
      <c r="D16" s="102" t="str">
        <f>'RESULTS JF'!U56</f>
        <v/>
      </c>
      <c r="E16" s="102" t="str">
        <f>'RESULTS JF'!U59</f>
        <v/>
      </c>
      <c r="F16" s="102" t="str">
        <f>'RESULTS JF'!U62</f>
        <v/>
      </c>
      <c r="G16" s="102" t="str">
        <f>'RESULTS JF'!U65</f>
        <v/>
      </c>
      <c r="H16" s="102" t="str">
        <f>'RESULTS JF'!U68</f>
        <v/>
      </c>
      <c r="I16" s="102">
        <f>IF(ISERROR((4*C16)+D16+E16+F16+G16+(6*H16))/14,0,((4*C16)+D16+E16+F16+G16+(6*H16))/14)</f>
        <v>0</v>
      </c>
      <c r="J16" s="95"/>
      <c r="K16" s="95">
        <f>I16+(I16/100)</f>
        <v>0</v>
      </c>
    </row>
    <row r="17" spans="1:11" ht="19.5" customHeight="1">
      <c r="A17" s="100">
        <v>12</v>
      </c>
      <c r="B17" s="101">
        <f>'RESULTS JF'!V44</f>
        <v>0</v>
      </c>
      <c r="C17" s="102" t="str">
        <f>'RESULTS JF'!Y47</f>
        <v/>
      </c>
      <c r="D17" s="102" t="str">
        <f>'RESULTS JF'!Y56</f>
        <v/>
      </c>
      <c r="E17" s="102" t="str">
        <f>'RESULTS JF'!Y59</f>
        <v/>
      </c>
      <c r="F17" s="102" t="str">
        <f>'RESULTS JF'!Y62</f>
        <v/>
      </c>
      <c r="G17" s="102" t="str">
        <f>'RESULTS JF'!Y65</f>
        <v/>
      </c>
      <c r="H17" s="102" t="str">
        <f>'RESULTS JF'!Y68</f>
        <v/>
      </c>
      <c r="I17" s="102">
        <f>IF(ISERROR((4*C17)+D17+E17+F17+G17+(6*H17))/14,0,((4*C17)+D17+E17+F17+G17+(6*H17))/14)</f>
        <v>0</v>
      </c>
      <c r="J17" s="95"/>
      <c r="K17" s="95">
        <f>I17+(I17/100)</f>
        <v>0</v>
      </c>
    </row>
    <row r="18" spans="1:11" ht="19.5" customHeight="1">
      <c r="A18" s="100">
        <v>13</v>
      </c>
      <c r="B18" s="101">
        <f>'RESULTS JF'!B81</f>
        <v>0</v>
      </c>
      <c r="C18" s="102" t="str">
        <f>'RESULTS JF'!E84</f>
        <v/>
      </c>
      <c r="D18" s="102" t="str">
        <f>'RESULTS JF'!E93</f>
        <v/>
      </c>
      <c r="E18" s="102" t="str">
        <f>'RESULTS JF'!E96</f>
        <v/>
      </c>
      <c r="F18" s="102" t="str">
        <f>'RESULTS JF'!E99</f>
        <v/>
      </c>
      <c r="G18" s="102" t="str">
        <f>'RESULTS JF'!E102</f>
        <v/>
      </c>
      <c r="H18" s="102" t="str">
        <f>'RESULTS JF'!E105</f>
        <v/>
      </c>
      <c r="I18" s="102">
        <f>IF(ISERROR((4*C18)+D18+E18+F18+G18+(6*H18))/14,0,((4*C18)+D18+E18+F18+G18+(6*H18))/14)</f>
        <v>0</v>
      </c>
      <c r="J18" s="95"/>
      <c r="K18" s="95">
        <f>I18+(I18/100)</f>
        <v>0</v>
      </c>
    </row>
    <row r="19" spans="1:11" ht="19.5" customHeight="1">
      <c r="A19" s="100">
        <v>14</v>
      </c>
      <c r="B19" s="101">
        <f>'RESULTS JF'!F81</f>
        <v>0</v>
      </c>
      <c r="C19" s="102" t="str">
        <f>'RESULTS JF'!I84</f>
        <v/>
      </c>
      <c r="D19" s="102" t="str">
        <f>'RESULTS JF'!I93</f>
        <v/>
      </c>
      <c r="E19" s="102" t="str">
        <f>'RESULTS JF'!I96</f>
        <v/>
      </c>
      <c r="F19" s="102" t="str">
        <f>'RESULTS JF'!I99</f>
        <v/>
      </c>
      <c r="G19" s="102" t="str">
        <f>'RESULTS JF'!I102</f>
        <v/>
      </c>
      <c r="H19" s="102" t="str">
        <f>'RESULTS JF'!I105</f>
        <v/>
      </c>
      <c r="I19" s="102">
        <f>IF(ISERROR((4*C19)+D19+E19+F19+G19+(6*H19))/14,0,((4*C19)+D19+E19+F19+G19+(6*H19))/14)</f>
        <v>0</v>
      </c>
      <c r="J19" s="95"/>
      <c r="K19" s="95">
        <f>I19+(I19/100)</f>
        <v>0</v>
      </c>
    </row>
    <row r="20" spans="1:11" ht="19.5" customHeight="1">
      <c r="A20" s="100">
        <v>15</v>
      </c>
      <c r="B20" s="101">
        <f>'RESULTS JF'!J81</f>
        <v>0</v>
      </c>
      <c r="C20" s="102" t="str">
        <f>'RESULTS JF'!M84</f>
        <v/>
      </c>
      <c r="D20" s="102" t="str">
        <f>'RESULTS JF'!M93</f>
        <v/>
      </c>
      <c r="E20" s="102" t="str">
        <f>'RESULTS JF'!M96</f>
        <v/>
      </c>
      <c r="F20" s="102" t="str">
        <f>'RESULTS JF'!M99</f>
        <v/>
      </c>
      <c r="G20" s="102" t="str">
        <f>'RESULTS JF'!M102</f>
        <v/>
      </c>
      <c r="H20" s="102" t="str">
        <f>'RESULTS JF'!M105</f>
        <v/>
      </c>
      <c r="I20" s="102">
        <f>IF(ISERROR((4*C20)+D20+E20+F20+G20+(6*H20))/14,0,((4*C20)+D20+E20+F20+G20+(6*H20))/14)</f>
        <v>0</v>
      </c>
      <c r="J20" s="95"/>
      <c r="K20" s="95">
        <f>I20+(I20/100)</f>
        <v>0</v>
      </c>
    </row>
    <row r="21" spans="1:11" ht="19.5" customHeight="1">
      <c r="A21" s="100">
        <v>16</v>
      </c>
      <c r="B21" s="101">
        <f>'RESULTS JF'!N81</f>
        <v>0</v>
      </c>
      <c r="C21" s="102" t="str">
        <f>'RESULTS JF'!Q84</f>
        <v/>
      </c>
      <c r="D21" s="102" t="str">
        <f>'RESULTS JF'!Q93</f>
        <v/>
      </c>
      <c r="E21" s="102" t="str">
        <f>'RESULTS JF'!Q96</f>
        <v/>
      </c>
      <c r="F21" s="102" t="str">
        <f>'RESULTS JF'!Q99</f>
        <v/>
      </c>
      <c r="G21" s="102" t="str">
        <f>'RESULTS JF'!Q102</f>
        <v/>
      </c>
      <c r="H21" s="102" t="str">
        <f>'RESULTS JF'!Q105</f>
        <v/>
      </c>
      <c r="I21" s="102">
        <f>IF(ISERROR((4*C21)+D21+E21+F21+G21+(6*H21))/14,0,((4*C21)+D21+E21+F21+G21+(6*H21))/14)</f>
        <v>0</v>
      </c>
      <c r="J21" s="95"/>
      <c r="K21" s="95">
        <f>I21+(I21/100)</f>
        <v>0</v>
      </c>
    </row>
    <row r="22" spans="1:11" ht="19.5" customHeight="1">
      <c r="A22" s="100">
        <v>17</v>
      </c>
      <c r="B22" s="101">
        <f>'RESULTS JF'!R81</f>
        <v>0</v>
      </c>
      <c r="C22" s="102" t="str">
        <f>'RESULTS JF'!U84</f>
        <v/>
      </c>
      <c r="D22" s="102" t="str">
        <f>'RESULTS JF'!U93</f>
        <v/>
      </c>
      <c r="E22" s="102" t="str">
        <f>'RESULTS JF'!U96</f>
        <v/>
      </c>
      <c r="F22" s="102" t="str">
        <f>'RESULTS JF'!U99</f>
        <v/>
      </c>
      <c r="G22" s="102" t="str">
        <f>'RESULTS JF'!U102</f>
        <v/>
      </c>
      <c r="H22" s="102" t="str">
        <f>'RESULTS JF'!U105</f>
        <v/>
      </c>
      <c r="I22" s="102">
        <f>IF(ISERROR((4*C22)+D22+E22+F22+G22+(6*H22))/14,0,((4*C22)+D22+E22+F22+G22+(6*H22))/14)</f>
        <v>0</v>
      </c>
      <c r="J22" s="95"/>
      <c r="K22" s="95">
        <f>I22+(I22/100)</f>
        <v>0</v>
      </c>
    </row>
    <row r="23" spans="1:11" ht="19.5" customHeight="1">
      <c r="A23" s="100">
        <v>18</v>
      </c>
      <c r="B23" s="101">
        <f>'RESULTS JF'!V81</f>
        <v>0</v>
      </c>
      <c r="C23" s="102" t="str">
        <f>'RESULTS JF'!Y84</f>
        <v/>
      </c>
      <c r="D23" s="102" t="str">
        <f>'RESULTS JF'!Y93</f>
        <v/>
      </c>
      <c r="E23" s="102" t="str">
        <f>'RESULTS JF'!Y96</f>
        <v/>
      </c>
      <c r="F23" s="102" t="str">
        <f>'RESULTS JF'!Y99</f>
        <v/>
      </c>
      <c r="G23" s="102" t="str">
        <f>'RESULTS JF'!Y102</f>
        <v/>
      </c>
      <c r="H23" s="102" t="str">
        <f>'RESULTS JF'!Y105</f>
        <v/>
      </c>
      <c r="I23" s="102">
        <f>IF(ISERROR((4*C23)+D23+E23+F23+G23+(6*H23))/14,0,((4*C23)+D23+E23+F23+G23+(6*H23))/14)</f>
        <v>0</v>
      </c>
      <c r="J23" s="95"/>
      <c r="K23" s="95">
        <f>I23+(I23/100)</f>
        <v>0</v>
      </c>
    </row>
  </sheetData>
  <mergeCells count="2">
    <mergeCell ref="A1:I1"/>
    <mergeCell ref="B3:J4"/>
  </mergeCells>
  <hyperlinks>
    <hyperlink ref="A1" location="ACCUEIL!A1" display="#ACCUEIL.A1" xr:uid="{00000000-0004-0000-0A00-000000000000}"/>
  </hyperlinks>
  <pageMargins left="0.7" right="0.7" top="0.75" bottom="0.75" header="0.511811023622047" footer="0.511811023622047"/>
  <pageSetup paperSize="9" scale="60" orientation="landscape" horizontalDpi="300" verticalDpi="300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K23"/>
  <sheetViews>
    <sheetView tabSelected="1" zoomScale="60" zoomScaleNormal="60" workbookViewId="0">
      <selection activeCell="A6" sqref="A6:A23"/>
    </sheetView>
  </sheetViews>
  <sheetFormatPr baseColWidth="10" defaultColWidth="10.42578125" defaultRowHeight="14.25" customHeight="1"/>
  <cols>
    <col min="1" max="1" width="23.7109375" style="1" customWidth="1"/>
    <col min="2" max="2" width="30.5703125" style="1" customWidth="1"/>
    <col min="3" max="3" width="14.42578125" style="1" customWidth="1"/>
    <col min="4" max="4" width="14.5703125" style="1" customWidth="1"/>
    <col min="5" max="5" width="13.7109375" style="1" customWidth="1"/>
    <col min="6" max="6" width="13.42578125" style="1" customWidth="1"/>
    <col min="7" max="7" width="16.28515625" style="1" customWidth="1"/>
    <col min="8" max="8" width="18.42578125" style="1" customWidth="1"/>
    <col min="9" max="9" width="12.5703125" style="1" customWidth="1"/>
    <col min="10" max="10" width="33.140625" style="1" customWidth="1"/>
    <col min="11" max="11" width="28.5703125" style="1" customWidth="1"/>
  </cols>
  <sheetData>
    <row r="1" spans="1:11" ht="30" customHeight="1">
      <c r="A1" s="133" t="str">
        <f>IF(ACCUEIL!D3="","Renseignez le nom de la compétition sur la page d'acceuil",ACCUEIL!D3)</f>
        <v>Renseignez le nom de la compétition sur la page d'acceuil</v>
      </c>
      <c r="B1" s="133"/>
      <c r="C1" s="133"/>
      <c r="D1" s="133"/>
      <c r="E1" s="133"/>
      <c r="F1" s="133"/>
      <c r="G1" s="133"/>
      <c r="H1" s="133"/>
      <c r="I1" s="133"/>
    </row>
    <row r="2" spans="1:11" ht="1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30" customHeight="1">
      <c r="A3" s="105"/>
      <c r="B3" s="172" t="s">
        <v>318</v>
      </c>
      <c r="C3" s="172"/>
      <c r="D3" s="172"/>
      <c r="E3" s="172"/>
      <c r="F3" s="172"/>
      <c r="G3" s="172"/>
      <c r="H3" s="172"/>
      <c r="I3" s="172"/>
      <c r="J3" s="172"/>
      <c r="K3" s="95"/>
    </row>
    <row r="4" spans="1:11" ht="51" customHeight="1">
      <c r="A4" s="95"/>
      <c r="B4" s="172"/>
      <c r="C4" s="172"/>
      <c r="D4" s="172"/>
      <c r="E4" s="172"/>
      <c r="F4" s="172"/>
      <c r="G4" s="172"/>
      <c r="H4" s="172"/>
      <c r="I4" s="172"/>
      <c r="J4" s="172"/>
      <c r="K4" s="95"/>
    </row>
    <row r="5" spans="1:11" s="99" customFormat="1" ht="50.25" customHeight="1">
      <c r="A5" s="104" t="s">
        <v>311</v>
      </c>
      <c r="B5" s="104" t="s">
        <v>199</v>
      </c>
      <c r="C5" s="104" t="s">
        <v>312</v>
      </c>
      <c r="D5" s="104" t="s">
        <v>12</v>
      </c>
      <c r="E5" s="104" t="s">
        <v>13</v>
      </c>
      <c r="F5" s="104" t="s">
        <v>14</v>
      </c>
      <c r="G5" s="104" t="s">
        <v>15</v>
      </c>
      <c r="H5" s="104" t="s">
        <v>313</v>
      </c>
      <c r="I5" s="104" t="s">
        <v>314</v>
      </c>
      <c r="J5" s="104" t="s">
        <v>315</v>
      </c>
      <c r="K5" s="104" t="s">
        <v>316</v>
      </c>
    </row>
    <row r="6" spans="1:11" ht="19.5" customHeight="1">
      <c r="A6" s="100">
        <v>1</v>
      </c>
      <c r="B6" s="101" t="str">
        <f>'RESULTS MI'!R7</f>
        <v>ASUR1</v>
      </c>
      <c r="C6" s="102">
        <f>'RESULTS MI'!U10</f>
        <v>98.950554994954601</v>
      </c>
      <c r="D6" s="102">
        <f>'RESULTS MI'!U19</f>
        <v>87.291376912378311</v>
      </c>
      <c r="E6" s="102">
        <f>'RESULTS MI'!U22</f>
        <v>81.639814962513952</v>
      </c>
      <c r="F6" s="102">
        <f>'RESULTS MI'!U25</f>
        <v>89.080720884446464</v>
      </c>
      <c r="G6" s="102">
        <f>'RESULTS MI'!U28</f>
        <v>86.770072992700733</v>
      </c>
      <c r="H6" s="102">
        <f>'RESULTS MI'!U31</f>
        <v>94.908594590123258</v>
      </c>
      <c r="I6" s="102">
        <f>IF(ISERROR((4*C6)+D6+E6+F6+G6+(6*H6))/14,0,((4*C6)+D6+E6+F6+G6+(6*H6))/14)</f>
        <v>93.573983805185534</v>
      </c>
      <c r="J6" s="95"/>
      <c r="K6" s="95">
        <f>I6+(I6/100)</f>
        <v>94.509723643237393</v>
      </c>
    </row>
    <row r="7" spans="1:11" ht="19.5" customHeight="1">
      <c r="A7" s="100">
        <v>2</v>
      </c>
      <c r="B7" s="101" t="str">
        <f>'RESULTS MI'!F7</f>
        <v>UBO</v>
      </c>
      <c r="C7" s="102">
        <f>'RESULTS MI'!I10</f>
        <v>99.303277028395513</v>
      </c>
      <c r="D7" s="102">
        <f>'RESULTS MI'!I19</f>
        <v>82.936901222332352</v>
      </c>
      <c r="E7" s="102">
        <f>'RESULTS MI'!I22</f>
        <v>85.285785702382938</v>
      </c>
      <c r="F7" s="102">
        <f>'RESULTS MI'!I25</f>
        <v>93.025462596868579</v>
      </c>
      <c r="G7" s="102">
        <f>'RESULTS MI'!I28</f>
        <v>85.83032490974729</v>
      </c>
      <c r="H7" s="102">
        <f>'RESULTS MI'!I31</f>
        <v>90.636911227411872</v>
      </c>
      <c r="I7" s="102">
        <f>IF(ISERROR((4*C7)+D7+E7+F7+G7+(6*H7))/14,0,((4*C7)+D7+E7+F7+G7+(6*H7))/14)</f>
        <v>92.008074993527458</v>
      </c>
      <c r="J7" s="95"/>
      <c r="K7" s="95">
        <f>I7+(I7/100)</f>
        <v>92.928155743462739</v>
      </c>
    </row>
    <row r="8" spans="1:11" ht="19.5" customHeight="1">
      <c r="A8" s="100">
        <v>3</v>
      </c>
      <c r="B8" s="101" t="str">
        <f>'RESULTS MI'!N7</f>
        <v>ASUR2</v>
      </c>
      <c r="C8" s="102">
        <f>'RESULTS MI'!Q10</f>
        <v>87.192345995162896</v>
      </c>
      <c r="D8" s="102">
        <f>'RESULTS MI'!Q19</f>
        <v>74.717261904761898</v>
      </c>
      <c r="E8" s="102">
        <f>'RESULTS MI'!Q22</f>
        <v>69.937141295435907</v>
      </c>
      <c r="F8" s="102">
        <f>'RESULTS MI'!Q25</f>
        <v>74.418016194331983</v>
      </c>
      <c r="G8" s="102">
        <f>'RESULTS MI'!Q28</f>
        <v>82.480485689505628</v>
      </c>
      <c r="H8" s="102">
        <f>'RESULTS MI'!Q31</f>
        <v>78.885489360239262</v>
      </c>
      <c r="I8" s="102">
        <f>IF(ISERROR((4*C8)+D8+E8+F8+G8+(6*H8))/14,0,((4*C8)+D8+E8+F8+G8+(6*H8))/14)</f>
        <v>80.259658944723043</v>
      </c>
      <c r="J8" s="95"/>
      <c r="K8" s="95">
        <f>I8+(I8/100)</f>
        <v>81.062255534170276</v>
      </c>
    </row>
    <row r="9" spans="1:11" ht="19.5" customHeight="1">
      <c r="A9" s="100">
        <v>4</v>
      </c>
      <c r="B9" s="101" t="str">
        <f>'RESULTS MI'!B7</f>
        <v xml:space="preserve">ENSTA BRETAGNE </v>
      </c>
      <c r="C9" s="102">
        <f>'RESULTS MI'!E10</f>
        <v>84.200583891464888</v>
      </c>
      <c r="D9" s="102">
        <f>'RESULTS MI'!E19</f>
        <v>80.61978163134232</v>
      </c>
      <c r="E9" s="102">
        <f>'RESULTS MI'!E22</f>
        <v>65.197452229299358</v>
      </c>
      <c r="F9" s="102">
        <f>'RESULTS MI'!E25</f>
        <v>72.761009401286486</v>
      </c>
      <c r="G9" s="102">
        <f>'RESULTS MI'!E28</f>
        <v>66.615298402913979</v>
      </c>
      <c r="H9" s="102">
        <f>'RESULTS MI'!E31</f>
        <v>78.727163564628171</v>
      </c>
      <c r="I9" s="102">
        <f>IF(ISERROR((4*C9)+D9+E9+F9+G9+(6*H9))/14,0,((4*C9)+D9+E9+F9+G9+(6*H9))/14)</f>
        <v>78.168489901319347</v>
      </c>
      <c r="J9" s="95" t="s">
        <v>319</v>
      </c>
      <c r="K9" s="95">
        <f>I9+(I9/100)</f>
        <v>78.950174800332547</v>
      </c>
    </row>
    <row r="10" spans="1:11" ht="19.5" customHeight="1">
      <c r="A10" s="100">
        <v>5</v>
      </c>
      <c r="B10" s="101">
        <f>'RESULTS MI'!J7</f>
        <v>0</v>
      </c>
      <c r="C10" s="102" t="str">
        <f>'RESULTS MI'!M10</f>
        <v/>
      </c>
      <c r="D10" s="102" t="str">
        <f>'RESULTS MI'!M19</f>
        <v/>
      </c>
      <c r="E10" s="102" t="str">
        <f>'RESULTS MI'!M22</f>
        <v/>
      </c>
      <c r="F10" s="102" t="str">
        <f>'RESULTS MI'!M25</f>
        <v/>
      </c>
      <c r="G10" s="102" t="str">
        <f>'RESULTS MI'!M28</f>
        <v/>
      </c>
      <c r="H10" s="102" t="str">
        <f>'RESULTS MI'!M31</f>
        <v/>
      </c>
      <c r="I10" s="102">
        <f>IF(ISERROR((4*C10)+D10+E10+F10+G10+(6*H10))/14,0,((4*C10)+D10+E10+F10+G10+(6*H10))/14)</f>
        <v>0</v>
      </c>
      <c r="J10" s="95"/>
      <c r="K10" s="95">
        <f>I10+(I10/100)</f>
        <v>0</v>
      </c>
    </row>
    <row r="11" spans="1:11" ht="19.5" customHeight="1">
      <c r="A11" s="100">
        <v>6</v>
      </c>
      <c r="B11" s="101">
        <f>'RESULTS MI'!J44</f>
        <v>0</v>
      </c>
      <c r="C11" s="102" t="str">
        <f>'RESULTS MI'!M47</f>
        <v/>
      </c>
      <c r="D11" s="102" t="str">
        <f>'RESULTS MI'!M56</f>
        <v/>
      </c>
      <c r="E11" s="102" t="str">
        <f>'RESULTS MI'!M59</f>
        <v/>
      </c>
      <c r="F11" s="102" t="str">
        <f>'RESULTS MI'!M62</f>
        <v/>
      </c>
      <c r="G11" s="102" t="str">
        <f>'RESULTS MI'!M65</f>
        <v/>
      </c>
      <c r="H11" s="102" t="str">
        <f>'RESULTS MI'!M68</f>
        <v/>
      </c>
      <c r="I11" s="102">
        <f>IF(ISERROR((4*C11)+D11+E11+F11+G11+(6*H11))/14,0,((4*C11)+D11+E11+F11+G11+(6*H11))/14)</f>
        <v>0</v>
      </c>
      <c r="J11" s="95"/>
      <c r="K11" s="95">
        <f>I11+(I11/100)</f>
        <v>0</v>
      </c>
    </row>
    <row r="12" spans="1:11" ht="19.5" customHeight="1">
      <c r="A12" s="100">
        <v>7</v>
      </c>
      <c r="B12" s="101">
        <f>'RESULTS MI'!N44</f>
        <v>0</v>
      </c>
      <c r="C12" s="102" t="str">
        <f>'RESULTS MI'!Q47</f>
        <v/>
      </c>
      <c r="D12" s="102" t="str">
        <f>'RESULTS MI'!Q56</f>
        <v/>
      </c>
      <c r="E12" s="102" t="str">
        <f>'RESULTS MI'!Q59</f>
        <v/>
      </c>
      <c r="F12" s="102" t="str">
        <f>'RESULTS MI'!Q62</f>
        <v/>
      </c>
      <c r="G12" s="102" t="str">
        <f>'RESULTS MI'!Q65</f>
        <v/>
      </c>
      <c r="H12" s="102" t="str">
        <f>'RESULTS MI'!Q68</f>
        <v/>
      </c>
      <c r="I12" s="102">
        <f>IF(ISERROR((4*C12)+D12+E12+F12+G12+(6*H12))/14,0,((4*C12)+D12+E12+F12+G12+(6*H12))/14)</f>
        <v>0</v>
      </c>
      <c r="J12" s="95"/>
      <c r="K12" s="95">
        <f>I12+(I12/100)</f>
        <v>0</v>
      </c>
    </row>
    <row r="13" spans="1:11" ht="19.5" customHeight="1">
      <c r="A13" s="100">
        <v>8</v>
      </c>
      <c r="B13" s="101">
        <f>'RESULTS MI'!F44</f>
        <v>0</v>
      </c>
      <c r="C13" s="102" t="str">
        <f>'RESULTS MI'!I47</f>
        <v/>
      </c>
      <c r="D13" s="102" t="str">
        <f>'RESULTS MI'!I56</f>
        <v/>
      </c>
      <c r="E13" s="102" t="str">
        <f>'RESULTS MI'!I59</f>
        <v/>
      </c>
      <c r="F13" s="102" t="str">
        <f>'RESULTS MI'!I62</f>
        <v/>
      </c>
      <c r="G13" s="102" t="str">
        <f>'RESULTS MI'!I65</f>
        <v/>
      </c>
      <c r="H13" s="102" t="str">
        <f>'RESULTS MI'!I68</f>
        <v/>
      </c>
      <c r="I13" s="102">
        <f>IF(ISERROR((4*C13)+D13+E13+F13+G13+(6*H13))/14,0,((4*C13)+D13+E13+F13+G13+(6*H13))/14)</f>
        <v>0</v>
      </c>
      <c r="J13" s="95"/>
      <c r="K13" s="95">
        <f>I13+(I13/100)</f>
        <v>0</v>
      </c>
    </row>
    <row r="14" spans="1:11" ht="19.5" customHeight="1">
      <c r="A14" s="100">
        <v>9</v>
      </c>
      <c r="B14" s="101">
        <f>'RESULTS MI'!R44</f>
        <v>0</v>
      </c>
      <c r="C14" s="102" t="str">
        <f>'RESULTS MI'!U47</f>
        <v/>
      </c>
      <c r="D14" s="102" t="str">
        <f>'RESULTS MI'!U56</f>
        <v/>
      </c>
      <c r="E14" s="102" t="str">
        <f>'RESULTS MI'!U59</f>
        <v/>
      </c>
      <c r="F14" s="102" t="str">
        <f>'RESULTS MI'!U62</f>
        <v/>
      </c>
      <c r="G14" s="102" t="str">
        <f>'RESULTS MI'!U65</f>
        <v/>
      </c>
      <c r="H14" s="102" t="str">
        <f>'RESULTS MI'!U68</f>
        <v/>
      </c>
      <c r="I14" s="102">
        <f>IF(ISERROR((4*C14)+D14+E14+F14+G14+(6*H14))/14,0,((4*C14)+D14+E14+F14+G14+(6*H14))/14)</f>
        <v>0</v>
      </c>
      <c r="J14" s="95"/>
      <c r="K14" s="95">
        <f>I14+(I14/100)</f>
        <v>0</v>
      </c>
    </row>
    <row r="15" spans="1:11" ht="19.5" customHeight="1">
      <c r="A15" s="100">
        <v>10</v>
      </c>
      <c r="B15" s="101">
        <f>'RESULTS MI'!V7</f>
        <v>0</v>
      </c>
      <c r="C15" s="102" t="str">
        <f>'RESULTS MI'!Y10</f>
        <v/>
      </c>
      <c r="D15" s="102" t="str">
        <f>'RESULTS MI'!Y19</f>
        <v/>
      </c>
      <c r="E15" s="102" t="str">
        <f>'RESULTS MI'!Y22</f>
        <v/>
      </c>
      <c r="F15" s="102" t="str">
        <f>'RESULTS MI'!Y25</f>
        <v/>
      </c>
      <c r="G15" s="102" t="str">
        <f>'RESULTS MI'!Y28</f>
        <v/>
      </c>
      <c r="H15" s="102" t="str">
        <f>'RESULTS MI'!Y31</f>
        <v/>
      </c>
      <c r="I15" s="102">
        <f>IF(ISERROR((4*C15)+D15+E15+F15+G15+(6*H15))/14,0,((4*C15)+D15+E15+F15+G15+(6*H15))/14)</f>
        <v>0</v>
      </c>
      <c r="J15" s="95"/>
      <c r="K15" s="95">
        <f>I15+(I15/100)</f>
        <v>0</v>
      </c>
    </row>
    <row r="16" spans="1:11" ht="19.5" customHeight="1">
      <c r="A16" s="100">
        <v>11</v>
      </c>
      <c r="B16" s="101">
        <f>'RESULTS MI'!B44</f>
        <v>0</v>
      </c>
      <c r="C16" s="102" t="str">
        <f>'RESULTS MI'!E47</f>
        <v/>
      </c>
      <c r="D16" s="102" t="str">
        <f>'RESULTS MI'!E56</f>
        <v/>
      </c>
      <c r="E16" s="102" t="str">
        <f>'RESULTS MI'!E59</f>
        <v/>
      </c>
      <c r="F16" s="102" t="str">
        <f>'RESULTS MI'!E62</f>
        <v/>
      </c>
      <c r="G16" s="102" t="str">
        <f>'RESULTS MI'!E65</f>
        <v/>
      </c>
      <c r="H16" s="102" t="str">
        <f>'RESULTS MI'!E68</f>
        <v/>
      </c>
      <c r="I16" s="102">
        <f>IF(ISERROR((4*C16)+D16+E16+F16+G16+(6*H16))/14,0,((4*C16)+D16+E16+F16+G16+(6*H16))/14)</f>
        <v>0</v>
      </c>
      <c r="J16" s="95"/>
      <c r="K16" s="95">
        <f>I16+(I16/100)</f>
        <v>0</v>
      </c>
    </row>
    <row r="17" spans="1:11" ht="19.5" customHeight="1">
      <c r="A17" s="100">
        <v>12</v>
      </c>
      <c r="B17" s="101">
        <f>'RESULTS MI'!V44</f>
        <v>0</v>
      </c>
      <c r="C17" s="102" t="str">
        <f>'RESULTS MI'!Y47</f>
        <v/>
      </c>
      <c r="D17" s="102" t="str">
        <f>'RESULTS MI'!Y56</f>
        <v/>
      </c>
      <c r="E17" s="102" t="str">
        <f>'RESULTS MI'!Y59</f>
        <v/>
      </c>
      <c r="F17" s="102" t="str">
        <f>'RESULTS MI'!Y62</f>
        <v/>
      </c>
      <c r="G17" s="102" t="str">
        <f>'RESULTS MI'!Y65</f>
        <v/>
      </c>
      <c r="H17" s="102" t="str">
        <f>'RESULTS MI'!Y68</f>
        <v/>
      </c>
      <c r="I17" s="102">
        <f>IF(ISERROR((4*C17)+D17+E17+F17+G17+(6*H17))/14,0,((4*C17)+D17+E17+F17+G17+(6*H17))/14)</f>
        <v>0</v>
      </c>
      <c r="J17" s="95"/>
      <c r="K17" s="95">
        <f>I17+(I17/100)</f>
        <v>0</v>
      </c>
    </row>
    <row r="18" spans="1:11" ht="19.5" customHeight="1">
      <c r="A18" s="100">
        <v>13</v>
      </c>
      <c r="B18" s="101">
        <f>'RESULTS MI'!B81</f>
        <v>0</v>
      </c>
      <c r="C18" s="102" t="str">
        <f>'RESULTS MI'!E84</f>
        <v/>
      </c>
      <c r="D18" s="102" t="str">
        <f>'RESULTS MI'!E93</f>
        <v/>
      </c>
      <c r="E18" s="102" t="str">
        <f>'RESULTS MI'!E96</f>
        <v/>
      </c>
      <c r="F18" s="102" t="str">
        <f>'RESULTS MI'!E99</f>
        <v/>
      </c>
      <c r="G18" s="102" t="str">
        <f>'RESULTS MI'!E102</f>
        <v/>
      </c>
      <c r="H18" s="102" t="str">
        <f>'RESULTS MI'!E105</f>
        <v/>
      </c>
      <c r="I18" s="102">
        <f>IF(ISERROR((4*C18)+D18+E18+F18+G18+(6*H18))/14,0,((4*C18)+D18+E18+F18+G18+(6*H18))/14)</f>
        <v>0</v>
      </c>
      <c r="J18" s="95"/>
      <c r="K18" s="95">
        <f>I18+(I18/100)</f>
        <v>0</v>
      </c>
    </row>
    <row r="19" spans="1:11" ht="19.5" customHeight="1">
      <c r="A19" s="100">
        <v>14</v>
      </c>
      <c r="B19" s="101">
        <f>'RESULTS MI'!F81</f>
        <v>0</v>
      </c>
      <c r="C19" s="102" t="str">
        <f>'RESULTS MI'!I84</f>
        <v/>
      </c>
      <c r="D19" s="102" t="str">
        <f>'RESULTS MI'!I93</f>
        <v/>
      </c>
      <c r="E19" s="102" t="str">
        <f>'RESULTS MI'!I96</f>
        <v/>
      </c>
      <c r="F19" s="102" t="str">
        <f>'RESULTS MI'!I99</f>
        <v/>
      </c>
      <c r="G19" s="102" t="str">
        <f>'RESULTS MI'!I102</f>
        <v/>
      </c>
      <c r="H19" s="102" t="str">
        <f>'RESULTS MI'!I105</f>
        <v/>
      </c>
      <c r="I19" s="102">
        <f>IF(ISERROR((4*C19)+D19+E19+F19+G19+(6*H19))/14,0,((4*C19)+D19+E19+F19+G19+(6*H19))/14)</f>
        <v>0</v>
      </c>
      <c r="J19" s="95"/>
      <c r="K19" s="95">
        <f>I19+(I19/100)</f>
        <v>0</v>
      </c>
    </row>
    <row r="20" spans="1:11" ht="19.5" customHeight="1">
      <c r="A20" s="100">
        <v>15</v>
      </c>
      <c r="B20" s="101">
        <f>'RESULTS MI'!J81</f>
        <v>0</v>
      </c>
      <c r="C20" s="102" t="str">
        <f>'RESULTS MI'!M84</f>
        <v/>
      </c>
      <c r="D20" s="102" t="str">
        <f>'RESULTS MI'!M93</f>
        <v/>
      </c>
      <c r="E20" s="102" t="str">
        <f>'RESULTS MI'!M96</f>
        <v/>
      </c>
      <c r="F20" s="102" t="str">
        <f>'RESULTS MI'!M99</f>
        <v/>
      </c>
      <c r="G20" s="102" t="str">
        <f>'RESULTS MI'!M102</f>
        <v/>
      </c>
      <c r="H20" s="102" t="str">
        <f>'RESULTS MI'!M105</f>
        <v/>
      </c>
      <c r="I20" s="102">
        <f>IF(ISERROR((4*C20)+D20+E20+F20+G20+(6*H20))/14,0,((4*C20)+D20+E20+F20+G20+(6*H20))/14)</f>
        <v>0</v>
      </c>
      <c r="J20" s="95"/>
      <c r="K20" s="95">
        <f>I20+(I20/100)</f>
        <v>0</v>
      </c>
    </row>
    <row r="21" spans="1:11" ht="19.5" customHeight="1">
      <c r="A21" s="100">
        <v>16</v>
      </c>
      <c r="B21" s="101">
        <f>'RESULTS MI'!N81</f>
        <v>0</v>
      </c>
      <c r="C21" s="102" t="str">
        <f>'RESULTS MI'!Q84</f>
        <v/>
      </c>
      <c r="D21" s="102" t="str">
        <f>'RESULTS MI'!Q93</f>
        <v/>
      </c>
      <c r="E21" s="102" t="str">
        <f>'RESULTS MI'!Q96</f>
        <v/>
      </c>
      <c r="F21" s="102" t="str">
        <f>'RESULTS MI'!Q99</f>
        <v/>
      </c>
      <c r="G21" s="102" t="str">
        <f>'RESULTS MI'!Q102</f>
        <v/>
      </c>
      <c r="H21" s="102" t="str">
        <f>'RESULTS MI'!Q105</f>
        <v/>
      </c>
      <c r="I21" s="102">
        <f>IF(ISERROR((4*C21)+D21+E21+F21+G21+(6*H21))/14,0,((4*C21)+D21+E21+F21+G21+(6*H21))/14)</f>
        <v>0</v>
      </c>
      <c r="J21" s="95"/>
      <c r="K21" s="95">
        <f>I21+(I21/100)</f>
        <v>0</v>
      </c>
    </row>
    <row r="22" spans="1:11" ht="19.5" customHeight="1">
      <c r="A22" s="100">
        <v>17</v>
      </c>
      <c r="B22" s="101">
        <f>'RESULTS MI'!R81</f>
        <v>0</v>
      </c>
      <c r="C22" s="102" t="str">
        <f>'RESULTS MI'!U84</f>
        <v/>
      </c>
      <c r="D22" s="102" t="str">
        <f>'RESULTS MI'!U93</f>
        <v/>
      </c>
      <c r="E22" s="102" t="str">
        <f>'RESULTS MI'!U96</f>
        <v/>
      </c>
      <c r="F22" s="102" t="str">
        <f>'RESULTS MI'!U99</f>
        <v/>
      </c>
      <c r="G22" s="102" t="str">
        <f>'RESULTS MI'!U102</f>
        <v/>
      </c>
      <c r="H22" s="102" t="str">
        <f>'RESULTS MI'!U105</f>
        <v/>
      </c>
      <c r="I22" s="102">
        <f>IF(ISERROR((4*C22)+D22+E22+F22+G22+(6*H22))/14,0,((4*C22)+D22+E22+F22+G22+(6*H22))/14)</f>
        <v>0</v>
      </c>
      <c r="J22" s="95"/>
      <c r="K22" s="95">
        <f>I22+(I22/100)</f>
        <v>0</v>
      </c>
    </row>
    <row r="23" spans="1:11" ht="19.5" customHeight="1">
      <c r="A23" s="100">
        <v>18</v>
      </c>
      <c r="B23" s="101">
        <f>'RESULTS MI'!V81</f>
        <v>0</v>
      </c>
      <c r="C23" s="102" t="str">
        <f>'RESULTS MI'!Y84</f>
        <v/>
      </c>
      <c r="D23" s="102" t="str">
        <f>'RESULTS MI'!Y93</f>
        <v/>
      </c>
      <c r="E23" s="102" t="str">
        <f>'RESULTS MI'!Y96</f>
        <v/>
      </c>
      <c r="F23" s="102" t="str">
        <f>'RESULTS MI'!Y99</f>
        <v/>
      </c>
      <c r="G23" s="102" t="str">
        <f>'RESULTS MI'!Y102</f>
        <v/>
      </c>
      <c r="H23" s="102" t="str">
        <f>'RESULTS MI'!Y105</f>
        <v/>
      </c>
      <c r="I23" s="102">
        <f>IF(ISERROR((4*C23)+D23+E23+F23+G23+(6*H23))/14,0,((4*C23)+D23+E23+F23+G23+(6*H23))/14)</f>
        <v>0</v>
      </c>
      <c r="J23" s="95"/>
      <c r="K23" s="95">
        <f>I23+(I23/100)</f>
        <v>0</v>
      </c>
    </row>
  </sheetData>
  <mergeCells count="2">
    <mergeCell ref="A1:I1"/>
    <mergeCell ref="B3:J4"/>
  </mergeCells>
  <hyperlinks>
    <hyperlink ref="A1" location="ACCUEIL!A1" display="#ACCUEIL.A1" xr:uid="{00000000-0004-0000-0B00-000000000000}"/>
  </hyperlinks>
  <pageMargins left="0.7" right="0.7" top="0.75" bottom="0.75" header="0.511811023622047" footer="0.511811023622047"/>
  <pageSetup paperSize="9" scale="59" orientation="landscape" horizontalDpi="300" verticalDpi="300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99"/>
  </sheetPr>
  <dimension ref="A1:K20"/>
  <sheetViews>
    <sheetView zoomScale="60" zoomScaleNormal="60" workbookViewId="0">
      <selection activeCell="F16" sqref="F16"/>
    </sheetView>
  </sheetViews>
  <sheetFormatPr baseColWidth="10" defaultColWidth="10.42578125" defaultRowHeight="14.25" customHeight="1"/>
  <cols>
    <col min="1" max="1" width="12.42578125" style="1" customWidth="1"/>
    <col min="2" max="2" width="30.5703125" style="1" customWidth="1"/>
    <col min="3" max="3" width="14.5703125" style="1" customWidth="1"/>
    <col min="4" max="4" width="14.85546875" style="1" customWidth="1"/>
    <col min="5" max="5" width="12.5703125" style="1" customWidth="1"/>
    <col min="6" max="6" width="13.42578125" style="1" customWidth="1"/>
    <col min="7" max="7" width="16.42578125" style="1" customWidth="1"/>
    <col min="8" max="8" width="18.5703125" style="1" customWidth="1"/>
    <col min="9" max="9" width="12.5703125" style="1" customWidth="1"/>
    <col min="11" max="11" width="22.85546875" style="1" customWidth="1"/>
  </cols>
  <sheetData>
    <row r="1" spans="1:11" ht="30" customHeight="1">
      <c r="A1" s="133" t="str">
        <f>IF(ACCUEIL!D3="","Renseignez le nom de la compétition sur la page d'acceuil",ACCUEIL!D3)</f>
        <v>Renseignez le nom de la compétition sur la page d'acceuil</v>
      </c>
      <c r="B1" s="133"/>
      <c r="C1" s="133"/>
      <c r="D1" s="133"/>
      <c r="E1" s="133"/>
      <c r="F1" s="133"/>
      <c r="G1" s="133"/>
      <c r="H1" s="133"/>
      <c r="I1" s="133"/>
    </row>
    <row r="3" spans="1:11" ht="30" customHeight="1">
      <c r="A3" s="134" t="s">
        <v>320</v>
      </c>
      <c r="B3" s="134"/>
      <c r="C3" s="134"/>
      <c r="D3" s="134"/>
      <c r="E3" s="134"/>
      <c r="F3" s="134"/>
      <c r="G3" s="134"/>
      <c r="H3" s="134"/>
      <c r="I3" s="134"/>
    </row>
    <row r="5" spans="1:11" s="99" customFormat="1" ht="30" customHeight="1">
      <c r="A5" s="106" t="s">
        <v>311</v>
      </c>
      <c r="B5" s="107" t="s">
        <v>199</v>
      </c>
      <c r="C5" s="108" t="s">
        <v>312</v>
      </c>
      <c r="D5" s="108" t="s">
        <v>12</v>
      </c>
      <c r="E5" s="108" t="s">
        <v>13</v>
      </c>
      <c r="F5" s="108" t="s">
        <v>14</v>
      </c>
      <c r="G5" s="108" t="s">
        <v>15</v>
      </c>
      <c r="H5" s="109" t="s">
        <v>313</v>
      </c>
      <c r="I5" s="110" t="s">
        <v>314</v>
      </c>
      <c r="J5" s="99" t="s">
        <v>321</v>
      </c>
      <c r="K5" s="99" t="s">
        <v>322</v>
      </c>
    </row>
    <row r="6" spans="1:11" ht="19.5" customHeight="1">
      <c r="A6" s="111">
        <v>7</v>
      </c>
      <c r="B6" s="112" t="str">
        <f>'RESULTS MI'!R7</f>
        <v>ASUR1</v>
      </c>
      <c r="C6" s="113">
        <f>'RESULTS MI'!U10</f>
        <v>98.950554994954601</v>
      </c>
      <c r="D6" s="113">
        <f>'RESULTS MI'!U19</f>
        <v>87.291376912378311</v>
      </c>
      <c r="E6" s="113">
        <f>'RESULTS MI'!U22</f>
        <v>81.639814962513952</v>
      </c>
      <c r="F6" s="113">
        <f>'RESULTS MI'!U25</f>
        <v>89.080720884446464</v>
      </c>
      <c r="G6" s="113">
        <f>'RESULTS MI'!U28</f>
        <v>86.770072992700733</v>
      </c>
      <c r="H6" s="114">
        <f>'RESULTS MI'!U31</f>
        <v>94.908594590123258</v>
      </c>
      <c r="I6" s="115">
        <f>IF(ISERROR((4*C6)+D6+E6+F6+G6+(6*H6))/14,0,((4*C6)+D6+E6+F6+G6+(6*H6))/14)</f>
        <v>93.573983805185534</v>
      </c>
      <c r="K6" s="116"/>
    </row>
    <row r="7" spans="1:11" ht="19.5" customHeight="1">
      <c r="A7" s="111">
        <v>15</v>
      </c>
      <c r="B7" s="112" t="str">
        <f>'RESULTS MI'!F7</f>
        <v>UBO</v>
      </c>
      <c r="C7" s="117">
        <f>'RESULTS MI'!I10</f>
        <v>99.303277028395513</v>
      </c>
      <c r="D7" s="117">
        <f>'RESULTS MI'!I19</f>
        <v>82.936901222332352</v>
      </c>
      <c r="E7" s="117">
        <f>'RESULTS MI'!I22</f>
        <v>85.285785702382938</v>
      </c>
      <c r="F7" s="117">
        <f>'RESULTS MI'!I25</f>
        <v>93.025462596868579</v>
      </c>
      <c r="G7" s="117">
        <f>'RESULTS MI'!I28</f>
        <v>85.83032490974729</v>
      </c>
      <c r="H7" s="118">
        <f>'RESULTS MI'!I31</f>
        <v>90.636911227411872</v>
      </c>
      <c r="I7" s="115">
        <f>IF(ISERROR((4*C7)+D7+E7+F7+G7+(6*H7))/14,0,((4*C7)+D7+E7+F7+G7+(6*H7))/14)</f>
        <v>92.008074993527458</v>
      </c>
      <c r="K7" s="116"/>
    </row>
    <row r="8" spans="1:11" ht="19.5" customHeight="1">
      <c r="A8" s="111">
        <v>11</v>
      </c>
      <c r="B8" s="119" t="str">
        <f>'RESULTS MI'!N7</f>
        <v>ASUR2</v>
      </c>
      <c r="C8" s="117">
        <f>'RESULTS MI'!Q10</f>
        <v>87.192345995162896</v>
      </c>
      <c r="D8" s="117">
        <f>'RESULTS MI'!Q19</f>
        <v>74.717261904761898</v>
      </c>
      <c r="E8" s="117">
        <f>'RESULTS MI'!Q22</f>
        <v>69.937141295435907</v>
      </c>
      <c r="F8" s="117">
        <f>'RESULTS MI'!Q25</f>
        <v>74.418016194331983</v>
      </c>
      <c r="G8" s="117">
        <f>'RESULTS MI'!Q28</f>
        <v>82.480485689505628</v>
      </c>
      <c r="H8" s="118">
        <f>'RESULTS MI'!Q31</f>
        <v>78.885489360239262</v>
      </c>
      <c r="I8" s="115">
        <f>IF(ISERROR((4*C8)+D8+E8+F8+G8+(6*H8))/14,0,((4*C8)+D8+E8+F8+G8+(6*H8))/14)</f>
        <v>80.259658944723043</v>
      </c>
      <c r="K8" s="116"/>
    </row>
    <row r="9" spans="1:11" ht="19.5" customHeight="1">
      <c r="A9" s="111">
        <v>13</v>
      </c>
      <c r="B9" s="119" t="str">
        <f>'RESULTS MI'!B7</f>
        <v xml:space="preserve">ENSTA BRETAGNE </v>
      </c>
      <c r="C9" s="117">
        <f>'RESULTS MI'!E10</f>
        <v>84.200583891464888</v>
      </c>
      <c r="D9" s="117">
        <f>'RESULTS MI'!E19</f>
        <v>80.61978163134232</v>
      </c>
      <c r="E9" s="117">
        <f>'RESULTS MI'!E22</f>
        <v>65.197452229299358</v>
      </c>
      <c r="F9" s="117">
        <f>'RESULTS MI'!E25</f>
        <v>72.761009401286486</v>
      </c>
      <c r="G9" s="117">
        <f>'RESULTS MI'!E28</f>
        <v>66.615298402913979</v>
      </c>
      <c r="H9" s="118">
        <f>'RESULTS MI'!E31</f>
        <v>78.727163564628171</v>
      </c>
      <c r="I9" s="115">
        <f>IF(ISERROR((4*C9)+D9+E9+F9+G9+(6*H9))/14,0,((4*C9)+D9+E9+F9+G9+(6*H9))/14)</f>
        <v>78.168489901319347</v>
      </c>
      <c r="K9" s="116"/>
    </row>
    <row r="10" spans="1:11" ht="19.5" customHeight="1">
      <c r="A10" s="111">
        <v>1</v>
      </c>
      <c r="B10" s="119">
        <f>'RESULTS MI'!V44</f>
        <v>0</v>
      </c>
      <c r="C10" s="117" t="str">
        <f>'RESULTS MI'!Y47</f>
        <v/>
      </c>
      <c r="D10" s="117" t="str">
        <f>'RESULTS MI'!Y56</f>
        <v/>
      </c>
      <c r="E10" s="117" t="str">
        <f>'RESULTS MI'!Y59</f>
        <v/>
      </c>
      <c r="F10" s="117" t="str">
        <f>'RESULTS MI'!Y62</f>
        <v/>
      </c>
      <c r="G10" s="117" t="str">
        <f>'RESULTS MI'!Y65</f>
        <v/>
      </c>
      <c r="H10" s="118" t="str">
        <f>'RESULTS MI'!Y68</f>
        <v/>
      </c>
      <c r="I10" s="115">
        <f>IF(ISERROR((4*C10)+D10+E10+F10+G10+(6*H10))/14,0,((4*C10)+D10+E10+F10+G10+(6*H10))/14)</f>
        <v>0</v>
      </c>
      <c r="K10" s="116"/>
    </row>
    <row r="11" spans="1:11" ht="19.5" customHeight="1">
      <c r="A11" s="111">
        <v>2</v>
      </c>
      <c r="B11" s="119">
        <f>'RESULTS MI'!N81</f>
        <v>0</v>
      </c>
      <c r="C11" s="117" t="str">
        <f>'RESULTS MI'!Q84</f>
        <v/>
      </c>
      <c r="D11" s="117" t="str">
        <f>'RESULTS MI'!Q93</f>
        <v/>
      </c>
      <c r="E11" s="117" t="str">
        <f>'RESULTS MI'!Q96</f>
        <v/>
      </c>
      <c r="F11" s="117" t="str">
        <f>'RESULTS MI'!Q99</f>
        <v/>
      </c>
      <c r="G11" s="117" t="str">
        <f>'RESULTS MI'!Q102</f>
        <v/>
      </c>
      <c r="H11" s="118" t="str">
        <f>'RESULTS MI'!Q105</f>
        <v/>
      </c>
      <c r="I11" s="115">
        <f>IF(ISERROR((4*C11)+D11+E11+F11+G11+(6*H11))/14,0,((4*C11)+D11+E11+F11+G11+(6*H11))/14)</f>
        <v>0</v>
      </c>
      <c r="K11" s="116"/>
    </row>
    <row r="12" spans="1:11" ht="19.5" customHeight="1">
      <c r="A12" s="111">
        <v>3</v>
      </c>
      <c r="B12" s="112">
        <f>'RESULTS MI'!J44</f>
        <v>0</v>
      </c>
      <c r="C12" s="117" t="str">
        <f>'RESULTS MI'!M47</f>
        <v/>
      </c>
      <c r="D12" s="117" t="str">
        <f>'RESULTS MI'!M56</f>
        <v/>
      </c>
      <c r="E12" s="117" t="str">
        <f>'RESULTS MI'!M59</f>
        <v/>
      </c>
      <c r="F12" s="117" t="str">
        <f>'RESULTS MI'!M62</f>
        <v/>
      </c>
      <c r="G12" s="117" t="str">
        <f>'RESULTS MI'!M65</f>
        <v/>
      </c>
      <c r="H12" s="118" t="str">
        <f>'RESULTS MI'!M68</f>
        <v/>
      </c>
      <c r="I12" s="115">
        <f>IF(ISERROR((4*C12)+D12+E12+F12+G12+(6*H12))/14,0,((4*C12)+D12+E12+F12+G12+(6*H12))/14)</f>
        <v>0</v>
      </c>
      <c r="K12" s="116"/>
    </row>
    <row r="13" spans="1:11" ht="19.5" customHeight="1">
      <c r="A13" s="111">
        <v>4</v>
      </c>
      <c r="B13" s="119">
        <f>'RESULTS MI'!J7</f>
        <v>0</v>
      </c>
      <c r="C13" s="117" t="str">
        <f>'RESULTS MI'!M10</f>
        <v/>
      </c>
      <c r="D13" s="117" t="str">
        <f>'RESULTS MI'!M19</f>
        <v/>
      </c>
      <c r="E13" s="117" t="str">
        <f>'RESULTS MI'!M22</f>
        <v/>
      </c>
      <c r="F13" s="117" t="str">
        <f>'RESULTS MI'!M25</f>
        <v/>
      </c>
      <c r="G13" s="117" t="str">
        <f>'RESULTS MI'!M28</f>
        <v/>
      </c>
      <c r="H13" s="118" t="str">
        <f>'RESULTS MI'!M31</f>
        <v/>
      </c>
      <c r="I13" s="115">
        <f>IF(ISERROR((4*C13)+D13+E13+F13+G13+(6*H13))/14,0,((4*C13)+D13+E13+F13+G13+(6*H13))/14)</f>
        <v>0</v>
      </c>
      <c r="K13" s="116"/>
    </row>
    <row r="14" spans="1:11" ht="19.5" customHeight="1">
      <c r="A14" s="111">
        <v>5</v>
      </c>
      <c r="B14" s="119">
        <f>'RESULTS MI'!F81</f>
        <v>0</v>
      </c>
      <c r="C14" s="117" t="str">
        <f>'RESULTS MI'!I84</f>
        <v/>
      </c>
      <c r="D14" s="117" t="str">
        <f>'RESULTS MI'!I93</f>
        <v/>
      </c>
      <c r="E14" s="117" t="str">
        <f>'RESULTS MI'!I96</f>
        <v/>
      </c>
      <c r="F14" s="117" t="str">
        <f>'RESULTS MI'!I99</f>
        <v/>
      </c>
      <c r="G14" s="117" t="str">
        <f>'RESULTS MI'!I102</f>
        <v/>
      </c>
      <c r="H14" s="118" t="str">
        <f>'RESULTS MI'!I105</f>
        <v/>
      </c>
      <c r="I14" s="115">
        <f>IF(ISERROR((4*C14)+D14+E14+F14+G14+(6*H14))/14,0,((4*C14)+D14+E14+F14+G14+(6*H14))/14)</f>
        <v>0</v>
      </c>
      <c r="K14" s="116"/>
    </row>
    <row r="15" spans="1:11" ht="19.5" customHeight="1">
      <c r="A15" s="111">
        <v>6</v>
      </c>
      <c r="B15" s="119">
        <f>'RESULTS MI'!R44</f>
        <v>0</v>
      </c>
      <c r="C15" s="117" t="str">
        <f>'RESULTS MI'!U47</f>
        <v/>
      </c>
      <c r="D15" s="117" t="str">
        <f>'RESULTS MI'!U56</f>
        <v/>
      </c>
      <c r="E15" s="117" t="str">
        <f>'RESULTS MI'!U59</f>
        <v/>
      </c>
      <c r="F15" s="117" t="str">
        <f>'RESULTS MI'!U62</f>
        <v/>
      </c>
      <c r="G15" s="117" t="str">
        <f>'RESULTS MI'!U65</f>
        <v/>
      </c>
      <c r="H15" s="118" t="str">
        <f>'RESULTS MI'!U68</f>
        <v/>
      </c>
      <c r="I15" s="115">
        <f>IF(ISERROR((4*C15)+D15+E15+F15+G15+(6*H15))/14,0,((4*C15)+D15+E15+F15+G15+(6*H15))/14)</f>
        <v>0</v>
      </c>
      <c r="K15" s="116"/>
    </row>
    <row r="16" spans="1:11" ht="19.5" customHeight="1">
      <c r="A16" s="111">
        <v>8</v>
      </c>
      <c r="B16" s="119">
        <f>'RESULTS MI'!B81</f>
        <v>0</v>
      </c>
      <c r="C16" s="117" t="str">
        <f>'RESULTS MI'!E84</f>
        <v/>
      </c>
      <c r="D16" s="117" t="str">
        <f>'RESULTS MI'!E93</f>
        <v/>
      </c>
      <c r="E16" s="117" t="str">
        <f>'RESULTS MI'!E96</f>
        <v/>
      </c>
      <c r="F16" s="117" t="str">
        <f>'RESULTS MI'!E99</f>
        <v/>
      </c>
      <c r="G16" s="117" t="str">
        <f>'RESULTS MI'!E102</f>
        <v/>
      </c>
      <c r="H16" s="118" t="str">
        <f>'RESULTS MI'!E105</f>
        <v/>
      </c>
      <c r="I16" s="115">
        <f>IF(ISERROR((4*C16)+D16+E16+F16+G16+(6*H16))/14,0,((4*C16)+D16+E16+F16+G16+(6*H16))/14)</f>
        <v>0</v>
      </c>
      <c r="K16" s="116"/>
    </row>
    <row r="17" spans="1:11" ht="19.5" customHeight="1">
      <c r="A17" s="111">
        <v>9</v>
      </c>
      <c r="B17" s="119">
        <f>'RESULTS MI'!N44</f>
        <v>0</v>
      </c>
      <c r="C17" s="117" t="str">
        <f>'RESULTS MI'!Q47</f>
        <v/>
      </c>
      <c r="D17" s="117" t="str">
        <f>'RESULTS MI'!Q56</f>
        <v/>
      </c>
      <c r="E17" s="117" t="str">
        <f>'RESULTS MI'!Q59</f>
        <v/>
      </c>
      <c r="F17" s="117" t="str">
        <f>'RESULTS MI'!Q62</f>
        <v/>
      </c>
      <c r="G17" s="117" t="str">
        <f>'RESULTS MI'!Q65</f>
        <v/>
      </c>
      <c r="H17" s="118" t="str">
        <f>'RESULTS MI'!Q68</f>
        <v/>
      </c>
      <c r="I17" s="115">
        <f>IF(ISERROR((4*C17)+D17+E17+F17+G17+(6*H17))/14,0,((4*C17)+D17+E17+F17+G17+(6*H17))/14)</f>
        <v>0</v>
      </c>
      <c r="K17" s="116"/>
    </row>
    <row r="18" spans="1:11" ht="19.5" customHeight="1">
      <c r="A18" s="111">
        <v>10</v>
      </c>
      <c r="B18" s="119">
        <f>'RESULTS MI'!J81</f>
        <v>0</v>
      </c>
      <c r="C18" s="117" t="str">
        <f>'RESULTS MI'!M84</f>
        <v/>
      </c>
      <c r="D18" s="117" t="str">
        <f>'RESULTS MI'!M93</f>
        <v/>
      </c>
      <c r="E18" s="117" t="str">
        <f>'RESULTS MI'!M96</f>
        <v/>
      </c>
      <c r="F18" s="117" t="str">
        <f>'RESULTS MI'!M99</f>
        <v/>
      </c>
      <c r="G18" s="117" t="str">
        <f>'RESULTS MI'!M102</f>
        <v/>
      </c>
      <c r="H18" s="118" t="str">
        <f>'RESULTS MI'!M105</f>
        <v/>
      </c>
      <c r="I18" s="115">
        <f>IF(ISERROR((4*C18)+D18+E18+F18+G18+(6*H18))/14,0,((4*C18)+D18+E18+F18+G18+(6*H18))/14)</f>
        <v>0</v>
      </c>
      <c r="K18" s="116"/>
    </row>
    <row r="19" spans="1:11" ht="19.5" customHeight="1">
      <c r="A19" s="111">
        <v>12</v>
      </c>
      <c r="B19" s="119">
        <f>'RESULTS MI'!B44</f>
        <v>0</v>
      </c>
      <c r="C19" s="117" t="str">
        <f>'RESULTS MI'!E47</f>
        <v/>
      </c>
      <c r="D19" s="117" t="str">
        <f>'RESULTS MI'!E56</f>
        <v/>
      </c>
      <c r="E19" s="117" t="str">
        <f>'RESULTS MI'!E59</f>
        <v/>
      </c>
      <c r="F19" s="117" t="str">
        <f>'RESULTS MI'!E62</f>
        <v/>
      </c>
      <c r="G19" s="117" t="str">
        <f>'RESULTS MI'!E65</f>
        <v/>
      </c>
      <c r="H19" s="118" t="str">
        <f>'RESULTS MI'!E68</f>
        <v/>
      </c>
      <c r="I19" s="115">
        <f>IF(ISERROR((4*C19)+D19+E19+F19+G19+(6*H19))/14,0,((4*C19)+D19+E19+F19+G19+(6*H19))/14)</f>
        <v>0</v>
      </c>
      <c r="K19" s="116"/>
    </row>
    <row r="20" spans="1:11" ht="19.5" customHeight="1">
      <c r="A20" s="111">
        <v>14</v>
      </c>
      <c r="B20" s="119">
        <f>'RESULTS MI'!V7</f>
        <v>0</v>
      </c>
      <c r="C20" s="117" t="str">
        <f>'RESULTS MI'!Y10</f>
        <v/>
      </c>
      <c r="D20" s="117" t="str">
        <f>'RESULTS MI'!Y19</f>
        <v/>
      </c>
      <c r="E20" s="117" t="str">
        <f>'RESULTS MI'!Y22</f>
        <v/>
      </c>
      <c r="F20" s="117" t="str">
        <f>'RESULTS MI'!Y25</f>
        <v/>
      </c>
      <c r="G20" s="117" t="str">
        <f>'RESULTS MI'!Y28</f>
        <v/>
      </c>
      <c r="H20" s="118" t="str">
        <f>'RESULTS MI'!Y31</f>
        <v/>
      </c>
      <c r="I20" s="115">
        <f>IF(ISERROR((4*C20)+D20+E20+F20+G20+(6*H20))/14,0,((4*C20)+D20+E20+F20+G20+(6*H20))/14)</f>
        <v>0</v>
      </c>
      <c r="K20" s="116"/>
    </row>
  </sheetData>
  <mergeCells count="2">
    <mergeCell ref="A1:I1"/>
    <mergeCell ref="A3:I3"/>
  </mergeCells>
  <hyperlinks>
    <hyperlink ref="A1" location="ACCUEIL!A1" display="#ACCUEIL.A1" xr:uid="{00000000-0004-0000-0C00-000000000000}"/>
  </hyperlinks>
  <pageMargins left="0.7" right="0.7" top="0.75" bottom="0.75" header="0.511811023622047" footer="0.511811023622047"/>
  <pageSetup paperSize="9" scale="72" orientation="landscape" horizontalDpi="300" verticalDpi="30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CFFFF"/>
  </sheetPr>
  <dimension ref="A1:K19"/>
  <sheetViews>
    <sheetView zoomScale="60" zoomScaleNormal="60" workbookViewId="0">
      <selection activeCell="I27" sqref="I27"/>
    </sheetView>
  </sheetViews>
  <sheetFormatPr baseColWidth="10" defaultColWidth="10.42578125" defaultRowHeight="14.25" customHeight="1"/>
  <cols>
    <col min="1" max="11" width="20.5703125" style="1" customWidth="1"/>
  </cols>
  <sheetData>
    <row r="1" spans="1:11">
      <c r="A1" s="1" t="s">
        <v>323</v>
      </c>
    </row>
    <row r="2" spans="1:11">
      <c r="A2" s="1" t="str">
        <f>IF('INSCRIPTION JG'!C5="","",'INSCRIPTION JG'!C5)</f>
        <v xml:space="preserve">UBO 1 </v>
      </c>
      <c r="B2" s="1" t="s">
        <v>324</v>
      </c>
      <c r="C2" s="1" t="e">
        <f>'INSCRIPTION JG'!C7&amp;", "&amp;'INSCRIPTION JG'!D7</f>
        <v>#N/A</v>
      </c>
      <c r="D2" s="1" t="e">
        <f>'INSCRIPTION JG'!C8&amp;", "&amp;'INSCRIPTION JG'!D8</f>
        <v>#N/A</v>
      </c>
      <c r="E2" s="1" t="e">
        <f>'INSCRIPTION JG'!C9&amp;", "&amp;'INSCRIPTION JG'!D9</f>
        <v>#N/A</v>
      </c>
      <c r="F2" s="1" t="str">
        <f>'INSCRIPTION JG'!C10&amp;", "&amp;'INSCRIPTION JG'!D10</f>
        <v>LE BERRE--FISCHER, LIAM</v>
      </c>
      <c r="G2" s="1" t="e">
        <f>'INSCRIPTION JG'!C11&amp;", "&amp;'INSCRIPTION JG'!D11</f>
        <v>#N/A</v>
      </c>
      <c r="H2" s="1" t="e">
        <f>'INSCRIPTION JG'!C12&amp;", "&amp;'INSCRIPTION JG'!D12</f>
        <v>#N/A</v>
      </c>
      <c r="I2" s="1" t="e">
        <f>'INSCRIPTION JG'!C13&amp;", "&amp;'INSCRIPTION JG'!D13</f>
        <v>#N/A</v>
      </c>
      <c r="J2" s="1" t="e">
        <f>'INSCRIPTION JG'!C14&amp;", "&amp;'INSCRIPTION JG'!D14</f>
        <v>#N/A</v>
      </c>
      <c r="K2" s="1" t="e">
        <f>'INSCRIPTION JG'!C15&amp;", "&amp;'INSCRIPTION JG'!D15</f>
        <v>#N/A</v>
      </c>
    </row>
    <row r="3" spans="1:11">
      <c r="A3" s="1" t="str">
        <f>IF('INSCRIPTION JG'!J5="","",'INSCRIPTION JG'!J5)</f>
        <v>UBO2</v>
      </c>
      <c r="B3" s="1" t="s">
        <v>325</v>
      </c>
      <c r="C3" s="1" t="str">
        <f>'INSCRIPTION JG'!J7&amp;", "&amp;'INSCRIPTION JG'!K7</f>
        <v>RANNOU, GUILLAUME</v>
      </c>
      <c r="D3" s="1" t="str">
        <f>'INSCRIPTION JG'!J8&amp;", "&amp;'INSCRIPTION JG'!K8</f>
        <v>TANGUY, LOUIS</v>
      </c>
      <c r="E3" s="1" t="str">
        <f>'INSCRIPTION JG'!J9&amp;", "&amp;'INSCRIPTION JG'!K9</f>
        <v>GAUTHIER, CORENTIN</v>
      </c>
      <c r="F3" s="1" t="str">
        <f>'INSCRIPTION JG'!J10&amp;", "&amp;'INSCRIPTION JG'!K10</f>
        <v>REMOUE, BREWEN</v>
      </c>
      <c r="G3" s="1" t="str">
        <f>'INSCRIPTION JG'!J11&amp;", "&amp;'INSCRIPTION JG'!K11</f>
        <v>SALIOU, THOMAS</v>
      </c>
      <c r="H3" s="1" t="str">
        <f>'INSCRIPTION JG'!J12&amp;", "&amp;'INSCRIPTION JG'!K12</f>
        <v>LECHANGA, YVAN</v>
      </c>
      <c r="I3" s="1" t="str">
        <f>'INSCRIPTION JG'!J13&amp;", "&amp;'INSCRIPTION JG'!K13</f>
        <v>PROVENCIO, LENY</v>
      </c>
      <c r="J3" s="1" t="str">
        <f>'INSCRIPTION JG'!J14&amp;", "&amp;'INSCRIPTION JG'!K14</f>
        <v>BRILLAC, BENOIT</v>
      </c>
      <c r="K3" s="1" t="e">
        <f>'INSCRIPTION JG'!J15&amp;", "&amp;'INSCRIPTION JG'!K15</f>
        <v>#N/A</v>
      </c>
    </row>
    <row r="4" spans="1:11">
      <c r="A4" s="1" t="str">
        <f>IF('INSCRIPTION JG'!C17="","",'INSCRIPTION JG'!C17)</f>
        <v/>
      </c>
      <c r="B4" s="1" t="s">
        <v>326</v>
      </c>
      <c r="C4" s="1" t="e">
        <f>'INSCRIPTION JG'!C19&amp;", "&amp;'INSCRIPTION JG'!D19</f>
        <v>#N/A</v>
      </c>
      <c r="D4" s="1" t="e">
        <f>'INSCRIPTION JG'!C20&amp;", "&amp;'INSCRIPTION JG'!D20</f>
        <v>#N/A</v>
      </c>
      <c r="E4" s="1" t="e">
        <f>'INSCRIPTION JG'!C21&amp;", "&amp;'INSCRIPTION JG'!D21</f>
        <v>#N/A</v>
      </c>
      <c r="F4" s="1" t="e">
        <f>'INSCRIPTION JG'!C22&amp;", "&amp;'INSCRIPTION JG'!D22</f>
        <v>#N/A</v>
      </c>
      <c r="G4" s="1" t="e">
        <f>'INSCRIPTION JG'!C23&amp;", "&amp;'INSCRIPTION JG'!D23</f>
        <v>#N/A</v>
      </c>
      <c r="H4" s="1" t="e">
        <f>'INSCRIPTION JG'!C24&amp;", "&amp;'INSCRIPTION JG'!D24</f>
        <v>#N/A</v>
      </c>
      <c r="I4" s="1" t="e">
        <f>'INSCRIPTION JG'!C25&amp;", "&amp;'INSCRIPTION JG'!D25</f>
        <v>#N/A</v>
      </c>
      <c r="J4" s="1" t="e">
        <f>'INSCRIPTION JG'!C26&amp;", "&amp;'INSCRIPTION JG'!D26</f>
        <v>#N/A</v>
      </c>
      <c r="K4" s="1" t="e">
        <f>'INSCRIPTION JG'!C27&amp;", "&amp;'INSCRIPTION JG'!D27</f>
        <v>#N/A</v>
      </c>
    </row>
    <row r="5" spans="1:11">
      <c r="A5" s="1" t="str">
        <f>IF('INSCRIPTION JG'!J17="","",'INSCRIPTION JG'!J17)</f>
        <v/>
      </c>
      <c r="B5" s="1" t="s">
        <v>327</v>
      </c>
      <c r="C5" s="1" t="e">
        <f>'INSCRIPTION JG'!J19&amp;", "&amp;'INSCRIPTION JG'!K19</f>
        <v>#N/A</v>
      </c>
      <c r="D5" s="1" t="e">
        <f>'INSCRIPTION JG'!J20&amp;", "&amp;'INSCRIPTION JG'!K20</f>
        <v>#N/A</v>
      </c>
      <c r="E5" s="1" t="e">
        <f>'INSCRIPTION JG'!J21&amp;", "&amp;'INSCRIPTION JG'!K21</f>
        <v>#N/A</v>
      </c>
      <c r="F5" s="1" t="e">
        <f>'INSCRIPTION JG'!J22&amp;", "&amp;'INSCRIPTION JG'!K22</f>
        <v>#N/A</v>
      </c>
      <c r="G5" s="1" t="e">
        <f>'INSCRIPTION JG'!J23&amp;", "&amp;'INSCRIPTION JG'!K23</f>
        <v>#N/A</v>
      </c>
      <c r="H5" s="1" t="e">
        <f>'INSCRIPTION JG'!J24&amp;", "&amp;'INSCRIPTION JG'!K24</f>
        <v>#N/A</v>
      </c>
      <c r="I5" s="1" t="e">
        <f>'INSCRIPTION JG'!J25&amp;", "&amp;'INSCRIPTION JG'!K25</f>
        <v>#N/A</v>
      </c>
      <c r="J5" s="1" t="e">
        <f>'INSCRIPTION JG'!J26&amp;", "&amp;'INSCRIPTION JG'!K26</f>
        <v>#N/A</v>
      </c>
      <c r="K5" s="1" t="e">
        <f>'INSCRIPTION JG'!J27&amp;", "&amp;'INSCRIPTION JG'!K27</f>
        <v>#N/A</v>
      </c>
    </row>
    <row r="6" spans="1:11">
      <c r="A6" s="1" t="str">
        <f>IF('INSCRIPTION JG'!C29="","",'INSCRIPTION JG'!C29)</f>
        <v/>
      </c>
      <c r="B6" s="1" t="s">
        <v>328</v>
      </c>
      <c r="C6" s="1" t="e">
        <f>'INSCRIPTION JG'!C31&amp;", "&amp;'INSCRIPTION JG'!D31</f>
        <v>#N/A</v>
      </c>
      <c r="D6" s="1" t="e">
        <f>'INSCRIPTION JG'!C32&amp;", "&amp;'INSCRIPTION JG'!D32</f>
        <v>#N/A</v>
      </c>
      <c r="E6" s="1" t="e">
        <f>'INSCRIPTION JG'!C33&amp;", "&amp;'INSCRIPTION JG'!D33</f>
        <v>#N/A</v>
      </c>
      <c r="F6" s="1" t="e">
        <f>'INSCRIPTION JG'!C34&amp;", "&amp;'INSCRIPTION JG'!D34</f>
        <v>#N/A</v>
      </c>
      <c r="G6" s="1" t="e">
        <f>'INSCRIPTION JG'!C35&amp;", "&amp;'INSCRIPTION JG'!D35</f>
        <v>#N/A</v>
      </c>
      <c r="H6" s="1" t="e">
        <f>'INSCRIPTION JG'!C36&amp;", "&amp;'INSCRIPTION JG'!D36</f>
        <v>#N/A</v>
      </c>
      <c r="I6" s="1" t="e">
        <f>'INSCRIPTION JG'!C37&amp;", "&amp;'INSCRIPTION JG'!D37</f>
        <v>#N/A</v>
      </c>
      <c r="J6" s="1" t="e">
        <f>'INSCRIPTION JG'!C38&amp;", "&amp;'INSCRIPTION JG'!D38</f>
        <v>#N/A</v>
      </c>
      <c r="K6" s="1" t="e">
        <f>'INSCRIPTION JG'!C39&amp;", "&amp;'INSCRIPTION JG'!D39</f>
        <v>#N/A</v>
      </c>
    </row>
    <row r="7" spans="1:11">
      <c r="A7" s="1" t="str">
        <f>IF('INSCRIPTION JG'!J29="","",'INSCRIPTION JG'!J29)</f>
        <v/>
      </c>
      <c r="B7" s="1" t="s">
        <v>329</v>
      </c>
      <c r="C7" s="1" t="e">
        <f>'INSCRIPTION JG'!J31&amp;", "&amp;'INSCRIPTION JG'!K31</f>
        <v>#N/A</v>
      </c>
      <c r="D7" s="1" t="e">
        <f>'INSCRIPTION JG'!J32&amp;", "&amp;'INSCRIPTION JG'!K32</f>
        <v>#N/A</v>
      </c>
      <c r="E7" s="1" t="e">
        <f>'INSCRIPTION JG'!J33&amp;", "&amp;'INSCRIPTION JG'!K33</f>
        <v>#N/A</v>
      </c>
      <c r="F7" s="1" t="e">
        <f>'INSCRIPTION JG'!J34&amp;", "&amp;'INSCRIPTION JG'!K34</f>
        <v>#N/A</v>
      </c>
      <c r="G7" s="1" t="e">
        <f>'INSCRIPTION JG'!J35&amp;", "&amp;'INSCRIPTION JG'!K35</f>
        <v>#N/A</v>
      </c>
      <c r="H7" s="1" t="e">
        <f>'INSCRIPTION JG'!J36&amp;", "&amp;'INSCRIPTION JG'!K36</f>
        <v>#N/A</v>
      </c>
      <c r="I7" s="1" t="e">
        <f>'INSCRIPTION JG'!J37&amp;", "&amp;'INSCRIPTION JG'!K37</f>
        <v>#N/A</v>
      </c>
      <c r="J7" s="1" t="e">
        <f>'INSCRIPTION JG'!J38&amp;", "&amp;'INSCRIPTION JG'!K38</f>
        <v>#N/A</v>
      </c>
      <c r="K7" s="1" t="e">
        <f>'INSCRIPTION JG'!J39&amp;", "&amp;'INSCRIPTION JG'!K39</f>
        <v>#N/A</v>
      </c>
    </row>
    <row r="8" spans="1:11">
      <c r="A8" s="1" t="str">
        <f>IF('INSCRIPTION JG'!C41="","",'INSCRIPTION JG'!C41)</f>
        <v/>
      </c>
      <c r="B8" s="1" t="s">
        <v>330</v>
      </c>
      <c r="C8" s="1" t="e">
        <f>'INSCRIPTION JG'!C43&amp;", "&amp;'INSCRIPTION JG'!D43</f>
        <v>#N/A</v>
      </c>
      <c r="D8" s="1" t="e">
        <f>'INSCRIPTION JG'!C44&amp;", "&amp;'INSCRIPTION JG'!D44</f>
        <v>#N/A</v>
      </c>
      <c r="E8" s="1" t="e">
        <f>'INSCRIPTION JG'!C45&amp;", "&amp;'INSCRIPTION JG'!D45</f>
        <v>#N/A</v>
      </c>
      <c r="F8" s="1" t="e">
        <f>'INSCRIPTION JG'!C46&amp;", "&amp;'INSCRIPTION JG'!D46</f>
        <v>#N/A</v>
      </c>
      <c r="G8" s="1" t="e">
        <f>'INSCRIPTION JG'!C47&amp;", "&amp;'INSCRIPTION JG'!D47</f>
        <v>#N/A</v>
      </c>
      <c r="H8" s="1" t="e">
        <f>'INSCRIPTION JG'!C48&amp;", "&amp;'INSCRIPTION JG'!D48</f>
        <v>#N/A</v>
      </c>
      <c r="I8" s="1" t="e">
        <f>'INSCRIPTION JG'!C49&amp;", "&amp;'INSCRIPTION JG'!D49</f>
        <v>#N/A</v>
      </c>
      <c r="J8" s="1" t="e">
        <f>'INSCRIPTION JG'!C50&amp;", "&amp;'INSCRIPTION JG'!D50</f>
        <v>#N/A</v>
      </c>
      <c r="K8" s="1" t="e">
        <f>'INSCRIPTION JG'!C51&amp;", "&amp;'INSCRIPTION JG'!D51</f>
        <v>#N/A</v>
      </c>
    </row>
    <row r="9" spans="1:11">
      <c r="A9" s="1" t="str">
        <f>IF('INSCRIPTION JG'!J41="","",'INSCRIPTION JG'!J41)</f>
        <v/>
      </c>
      <c r="B9" s="1" t="s">
        <v>331</v>
      </c>
      <c r="C9" s="1" t="e">
        <f>'INSCRIPTION JG'!J43&amp;", "&amp;'INSCRIPTION JG'!K43</f>
        <v>#N/A</v>
      </c>
      <c r="D9" s="1" t="e">
        <f>'INSCRIPTION JG'!J44&amp;", "&amp;'INSCRIPTION JG'!K44</f>
        <v>#N/A</v>
      </c>
      <c r="E9" s="1" t="e">
        <f>'INSCRIPTION JG'!J45&amp;", "&amp;'INSCRIPTION JG'!K45</f>
        <v>#N/A</v>
      </c>
      <c r="F9" s="1" t="e">
        <f>'INSCRIPTION JG'!J46&amp;", "&amp;'INSCRIPTION JG'!K46</f>
        <v>#N/A</v>
      </c>
      <c r="G9" s="1" t="e">
        <f>'INSCRIPTION JG'!J47&amp;", "&amp;'INSCRIPTION JG'!K47</f>
        <v>#N/A</v>
      </c>
      <c r="H9" s="1" t="e">
        <f>'INSCRIPTION JG'!J48&amp;", "&amp;'INSCRIPTION JG'!K48</f>
        <v>#N/A</v>
      </c>
      <c r="I9" s="1" t="e">
        <f>'INSCRIPTION JG'!J49&amp;", "&amp;'INSCRIPTION JG'!K49</f>
        <v>#N/A</v>
      </c>
      <c r="J9" s="1" t="e">
        <f>'INSCRIPTION JG'!J50&amp;", "&amp;'INSCRIPTION JG'!K50</f>
        <v>#N/A</v>
      </c>
      <c r="K9" s="1" t="e">
        <f>'INSCRIPTION JG'!J51&amp;", "&amp;'INSCRIPTION JG'!K51</f>
        <v>#N/A</v>
      </c>
    </row>
    <row r="10" spans="1:11">
      <c r="A10" s="1" t="str">
        <f>IF('INSCRIPTION JG'!C53="","",'INSCRIPTION JG'!C53)</f>
        <v/>
      </c>
      <c r="B10" s="1" t="s">
        <v>332</v>
      </c>
      <c r="C10" s="1" t="e">
        <f>'INSCRIPTION JG'!C55&amp;", "&amp;'INSCRIPTION JG'!D55</f>
        <v>#N/A</v>
      </c>
      <c r="D10" s="1" t="e">
        <f>'INSCRIPTION JG'!C56&amp;", "&amp;'INSCRIPTION JG'!D56</f>
        <v>#N/A</v>
      </c>
      <c r="E10" s="1" t="e">
        <f>'INSCRIPTION JG'!C57&amp;", "&amp;'INSCRIPTION JG'!D57</f>
        <v>#N/A</v>
      </c>
      <c r="F10" s="1" t="e">
        <f>'INSCRIPTION JG'!C58&amp;", "&amp;'INSCRIPTION JG'!D58</f>
        <v>#N/A</v>
      </c>
      <c r="G10" s="1" t="e">
        <f>'INSCRIPTION JG'!C59&amp;", "&amp;'INSCRIPTION JG'!D59</f>
        <v>#N/A</v>
      </c>
      <c r="H10" s="1" t="e">
        <f>'INSCRIPTION JG'!C60&amp;", "&amp;'INSCRIPTION JG'!D60</f>
        <v>#N/A</v>
      </c>
      <c r="I10" s="1" t="e">
        <f>'INSCRIPTION JG'!C61&amp;", "&amp;'INSCRIPTION JG'!D61</f>
        <v>#N/A</v>
      </c>
      <c r="J10" s="1" t="e">
        <f>'INSCRIPTION JG'!C62&amp;", "&amp;'INSCRIPTION JG'!D62</f>
        <v>#N/A</v>
      </c>
      <c r="K10" s="1" t="e">
        <f>'INSCRIPTION JG'!C63&amp;", "&amp;'INSCRIPTION JG'!D63</f>
        <v>#N/A</v>
      </c>
    </row>
    <row r="11" spans="1:11">
      <c r="A11" s="1" t="str">
        <f>IF('INSCRIPTION JG'!J53="","",'INSCRIPTION JG'!J53)</f>
        <v/>
      </c>
      <c r="B11" s="1" t="s">
        <v>333</v>
      </c>
      <c r="C11" s="1" t="e">
        <f>'INSCRIPTION JG'!J55&amp;", "&amp;'INSCRIPTION JG'!K55</f>
        <v>#N/A</v>
      </c>
      <c r="D11" s="1" t="e">
        <f>'INSCRIPTION JG'!J56&amp;", "&amp;'INSCRIPTION JG'!K56</f>
        <v>#N/A</v>
      </c>
      <c r="E11" s="1" t="e">
        <f>'INSCRIPTION JG'!J57&amp;", "&amp;'INSCRIPTION JG'!K57</f>
        <v>#N/A</v>
      </c>
      <c r="F11" s="1" t="e">
        <f>'INSCRIPTION JG'!J58&amp;", "&amp;'INSCRIPTION JG'!K58</f>
        <v>#N/A</v>
      </c>
      <c r="G11" s="1" t="e">
        <f>'INSCRIPTION JG'!J59&amp;", "&amp;'INSCRIPTION JG'!K59</f>
        <v>#N/A</v>
      </c>
      <c r="H11" s="1" t="e">
        <f>'INSCRIPTION JG'!J60&amp;", "&amp;'INSCRIPTION JG'!K60</f>
        <v>#N/A</v>
      </c>
      <c r="I11" s="1" t="e">
        <f>'INSCRIPTION JG'!J61&amp;", "&amp;'INSCRIPTION JG'!K61</f>
        <v>#N/A</v>
      </c>
      <c r="J11" s="1" t="e">
        <f>'INSCRIPTION JG'!J62&amp;", "&amp;'INSCRIPTION JG'!K62</f>
        <v>#N/A</v>
      </c>
      <c r="K11" s="1" t="e">
        <f>'INSCRIPTION JG'!J63&amp;", "&amp;'INSCRIPTION JG'!K63</f>
        <v>#N/A</v>
      </c>
    </row>
    <row r="12" spans="1:11">
      <c r="A12" s="1" t="str">
        <f>IF('INSCRIPTION JG'!C65="","",'INSCRIPTION JG'!C65)</f>
        <v/>
      </c>
      <c r="B12" s="1" t="s">
        <v>334</v>
      </c>
      <c r="C12" s="1" t="e">
        <f>'INSCRIPTION JG'!C67&amp;", "&amp;'INSCRIPTION JG'!D67</f>
        <v>#N/A</v>
      </c>
      <c r="D12" s="1" t="e">
        <f>'INSCRIPTION JG'!C68&amp;", "&amp;'INSCRIPTION JG'!D68</f>
        <v>#N/A</v>
      </c>
      <c r="E12" s="1" t="e">
        <f>'INSCRIPTION JG'!C69&amp;", "&amp;'INSCRIPTION JG'!D69</f>
        <v>#N/A</v>
      </c>
      <c r="F12" s="1" t="e">
        <f>'INSCRIPTION JG'!C70&amp;", "&amp;'INSCRIPTION JG'!D70</f>
        <v>#N/A</v>
      </c>
      <c r="G12" s="1" t="e">
        <f>'INSCRIPTION JG'!C71&amp;", "&amp;'INSCRIPTION JG'!D71</f>
        <v>#N/A</v>
      </c>
      <c r="H12" s="1" t="e">
        <f>'INSCRIPTION JG'!C72&amp;", "&amp;'INSCRIPTION JG'!D72</f>
        <v>#N/A</v>
      </c>
      <c r="I12" s="1" t="e">
        <f>'INSCRIPTION JG'!C73&amp;", "&amp;'INSCRIPTION JG'!D73</f>
        <v>#N/A</v>
      </c>
      <c r="J12" s="1" t="e">
        <f>'INSCRIPTION JG'!C74&amp;", "&amp;'INSCRIPTION JG'!D74</f>
        <v>#N/A</v>
      </c>
      <c r="K12" s="1" t="e">
        <f>'INSCRIPTION JG'!C75&amp;", "&amp;'INSCRIPTION JG'!D75</f>
        <v>#N/A</v>
      </c>
    </row>
    <row r="13" spans="1:11">
      <c r="A13" s="1" t="str">
        <f>IF('INSCRIPTION JG'!J65="","",'INSCRIPTION JG'!J65)</f>
        <v/>
      </c>
      <c r="B13" s="1" t="s">
        <v>335</v>
      </c>
      <c r="C13" s="1" t="e">
        <f>'INSCRIPTION JG'!J67&amp;", "&amp;'INSCRIPTION JG'!K67</f>
        <v>#N/A</v>
      </c>
      <c r="D13" s="1" t="e">
        <f>'INSCRIPTION JG'!J68&amp;", "&amp;'INSCRIPTION JG'!K68</f>
        <v>#N/A</v>
      </c>
      <c r="E13" s="1" t="e">
        <f>'INSCRIPTION JG'!J69&amp;", "&amp;'INSCRIPTION JG'!K69</f>
        <v>#N/A</v>
      </c>
      <c r="F13" s="1" t="e">
        <f>'INSCRIPTION JG'!J70&amp;", "&amp;'INSCRIPTION JG'!K70</f>
        <v>#N/A</v>
      </c>
      <c r="G13" s="1" t="e">
        <f>'INSCRIPTION JG'!J71&amp;", "&amp;'INSCRIPTION JG'!K71</f>
        <v>#N/A</v>
      </c>
      <c r="H13" s="1" t="e">
        <f>'INSCRIPTION JG'!J72&amp;", "&amp;'INSCRIPTION JG'!K72</f>
        <v>#N/A</v>
      </c>
      <c r="I13" s="1" t="e">
        <f>'INSCRIPTION JG'!J73&amp;", "&amp;'INSCRIPTION JG'!K73</f>
        <v>#N/A</v>
      </c>
      <c r="J13" s="1" t="e">
        <f>'INSCRIPTION JG'!J74&amp;", "&amp;'INSCRIPTION JG'!K74</f>
        <v>#N/A</v>
      </c>
      <c r="K13" s="1" t="e">
        <f>'INSCRIPTION JG'!J75&amp;", "&amp;'INSCRIPTION JG'!K75</f>
        <v>#N/A</v>
      </c>
    </row>
    <row r="14" spans="1:11">
      <c r="A14" s="1" t="str">
        <f>IF('INSCRIPTION JG'!C77="","",'INSCRIPTION JG'!C77)</f>
        <v/>
      </c>
      <c r="B14" s="1" t="s">
        <v>336</v>
      </c>
      <c r="C14" s="1" t="e">
        <f>'INSCRIPTION JG'!C79&amp;", "&amp;'INSCRIPTION JG'!D79</f>
        <v>#N/A</v>
      </c>
      <c r="D14" s="1" t="e">
        <f>'INSCRIPTION JG'!C80&amp;", "&amp;'INSCRIPTION JG'!D80</f>
        <v>#N/A</v>
      </c>
      <c r="E14" s="1" t="e">
        <f>'INSCRIPTION JG'!C81&amp;", "&amp;'INSCRIPTION JG'!D81</f>
        <v>#N/A</v>
      </c>
      <c r="F14" s="1" t="e">
        <f>'INSCRIPTION JG'!C82&amp;", "&amp;'INSCRIPTION JG'!D82</f>
        <v>#N/A</v>
      </c>
      <c r="G14" s="1" t="e">
        <f>'INSCRIPTION JG'!C83&amp;", "&amp;'INSCRIPTION JG'!D83</f>
        <v>#N/A</v>
      </c>
      <c r="H14" s="1" t="e">
        <f>'INSCRIPTION JG'!C84&amp;", "&amp;'INSCRIPTION JG'!D84</f>
        <v>#N/A</v>
      </c>
      <c r="I14" s="1" t="e">
        <f>'INSCRIPTION JG'!C85&amp;", "&amp;'INSCRIPTION JG'!D85</f>
        <v>#N/A</v>
      </c>
      <c r="J14" s="1" t="e">
        <f>'INSCRIPTION JG'!C86&amp;", "&amp;'INSCRIPTION JG'!D86</f>
        <v>#N/A</v>
      </c>
      <c r="K14" s="1" t="e">
        <f>'INSCRIPTION JG'!C87&amp;", "&amp;'INSCRIPTION JG'!D87</f>
        <v>#N/A</v>
      </c>
    </row>
    <row r="15" spans="1:11">
      <c r="A15" s="1" t="str">
        <f>IF('INSCRIPTION JG'!J77="","",'INSCRIPTION JG'!J77)</f>
        <v/>
      </c>
      <c r="B15" s="1" t="s">
        <v>337</v>
      </c>
      <c r="C15" s="1" t="e">
        <f>'INSCRIPTION JG'!J79&amp;", "&amp;'INSCRIPTION JG'!K79</f>
        <v>#N/A</v>
      </c>
      <c r="D15" s="1" t="e">
        <f>'INSCRIPTION JG'!J80&amp;", "&amp;'INSCRIPTION JG'!K80</f>
        <v>#N/A</v>
      </c>
      <c r="E15" s="1" t="e">
        <f>'INSCRIPTION JG'!J81&amp;", "&amp;'INSCRIPTION JG'!K81</f>
        <v>#N/A</v>
      </c>
      <c r="F15" s="1" t="e">
        <f>'INSCRIPTION JG'!J82&amp;", "&amp;'INSCRIPTION JG'!K82</f>
        <v>#N/A</v>
      </c>
      <c r="G15" s="1" t="e">
        <f>'INSCRIPTION JG'!J83&amp;", "&amp;'INSCRIPTION JG'!K83</f>
        <v>#N/A</v>
      </c>
      <c r="H15" s="1" t="e">
        <f>'INSCRIPTION JG'!J84&amp;", "&amp;'INSCRIPTION JG'!K84</f>
        <v>#N/A</v>
      </c>
      <c r="I15" s="1" t="e">
        <f>'INSCRIPTION JG'!J85&amp;", "&amp;'INSCRIPTION JG'!K85</f>
        <v>#N/A</v>
      </c>
      <c r="J15" s="1" t="e">
        <f>'INSCRIPTION JG'!J86&amp;", "&amp;'INSCRIPTION JG'!K86</f>
        <v>#N/A</v>
      </c>
      <c r="K15" s="1" t="e">
        <f>'INSCRIPTION JG'!J87&amp;", "&amp;'INSCRIPTION JG'!K87</f>
        <v>#N/A</v>
      </c>
    </row>
    <row r="16" spans="1:11">
      <c r="A16" s="1" t="str">
        <f>IF('INSCRIPTION JG'!C89="","",'INSCRIPTION JG'!C89)</f>
        <v/>
      </c>
      <c r="B16" s="1" t="s">
        <v>338</v>
      </c>
      <c r="C16" s="1" t="e">
        <f>'INSCRIPTION JG'!C91&amp;", "&amp;'INSCRIPTION JG'!D91</f>
        <v>#N/A</v>
      </c>
      <c r="D16" s="1" t="e">
        <f>'INSCRIPTION JG'!C92&amp;", "&amp;'INSCRIPTION JG'!D92</f>
        <v>#N/A</v>
      </c>
      <c r="E16" s="1" t="e">
        <f>'INSCRIPTION JG'!C93&amp;", "&amp;'INSCRIPTION JG'!D93</f>
        <v>#N/A</v>
      </c>
      <c r="F16" s="1" t="e">
        <f>'INSCRIPTION JG'!C94&amp;", "&amp;'INSCRIPTION JG'!D94</f>
        <v>#N/A</v>
      </c>
      <c r="G16" s="1" t="e">
        <f>'INSCRIPTION JG'!C95&amp;", "&amp;'INSCRIPTION JG'!D95</f>
        <v>#N/A</v>
      </c>
      <c r="H16" s="1" t="e">
        <f>'INSCRIPTION JG'!C96&amp;", "&amp;'INSCRIPTION JG'!D96</f>
        <v>#N/A</v>
      </c>
      <c r="I16" s="1" t="e">
        <f>'INSCRIPTION JG'!C97&amp;", "&amp;'INSCRIPTION JG'!D97</f>
        <v>#N/A</v>
      </c>
      <c r="J16" s="1" t="e">
        <f>'INSCRIPTION JG'!C98&amp;", "&amp;'INSCRIPTION JG'!D98</f>
        <v>#N/A</v>
      </c>
      <c r="K16" s="1" t="e">
        <f>'INSCRIPTION JG'!C99&amp;", "&amp;'INSCRIPTION JG'!D99</f>
        <v>#N/A</v>
      </c>
    </row>
    <row r="17" spans="1:11">
      <c r="A17" s="1" t="str">
        <f>IF('INSCRIPTION JG'!J89="","",'INSCRIPTION JG'!J89)</f>
        <v/>
      </c>
      <c r="B17" s="1" t="s">
        <v>339</v>
      </c>
      <c r="C17" s="1" t="e">
        <f>'INSCRIPTION JG'!J91&amp;", "&amp;'INSCRIPTION JG'!K91</f>
        <v>#N/A</v>
      </c>
      <c r="D17" s="1" t="e">
        <f>'INSCRIPTION JG'!J92&amp;", "&amp;'INSCRIPTION JG'!K92</f>
        <v>#N/A</v>
      </c>
      <c r="E17" s="1" t="e">
        <f>'INSCRIPTION JG'!J93&amp;", "&amp;'INSCRIPTION JG'!K93</f>
        <v>#N/A</v>
      </c>
      <c r="F17" s="1" t="e">
        <f>'INSCRIPTION JG'!J94&amp;", "&amp;'INSCRIPTION JG'!K94</f>
        <v>#N/A</v>
      </c>
      <c r="G17" s="1" t="e">
        <f>'INSCRIPTION JG'!J95&amp;", "&amp;'INSCRIPTION JG'!K95</f>
        <v>#N/A</v>
      </c>
      <c r="H17" s="1" t="e">
        <f>'INSCRIPTION JG'!J96&amp;", "&amp;'INSCRIPTION JG'!K96</f>
        <v>#N/A</v>
      </c>
      <c r="I17" s="1" t="e">
        <f>'INSCRIPTION JG'!J97&amp;", "&amp;'INSCRIPTION JG'!K97</f>
        <v>#N/A</v>
      </c>
      <c r="J17" s="1" t="e">
        <f>'INSCRIPTION JG'!J98&amp;", "&amp;'INSCRIPTION JG'!K98</f>
        <v>#N/A</v>
      </c>
      <c r="K17" s="1" t="e">
        <f>'INSCRIPTION JG'!J99&amp;", "&amp;'INSCRIPTION JG'!K99</f>
        <v>#N/A</v>
      </c>
    </row>
    <row r="18" spans="1:11">
      <c r="A18" s="1" t="str">
        <f>IF('INSCRIPTION JG'!C101="","",'INSCRIPTION JG'!C101)</f>
        <v/>
      </c>
      <c r="B18" s="1" t="s">
        <v>340</v>
      </c>
      <c r="C18" s="1" t="e">
        <f>'INSCRIPTION JG'!C103&amp;", "&amp;'INSCRIPTION JG'!D103</f>
        <v>#N/A</v>
      </c>
      <c r="D18" s="1" t="e">
        <f>'INSCRIPTION JG'!C104&amp;", "&amp;'INSCRIPTION JG'!D104</f>
        <v>#N/A</v>
      </c>
      <c r="E18" s="1" t="e">
        <f>'INSCRIPTION JG'!C105&amp;", "&amp;'INSCRIPTION JG'!D105</f>
        <v>#N/A</v>
      </c>
      <c r="F18" s="1" t="e">
        <f>'INSCRIPTION JG'!C106&amp;", "&amp;'INSCRIPTION JG'!D106</f>
        <v>#N/A</v>
      </c>
      <c r="G18" s="1" t="e">
        <f>'INSCRIPTION JG'!C107&amp;", "&amp;'INSCRIPTION JG'!D107</f>
        <v>#N/A</v>
      </c>
      <c r="H18" s="1" t="e">
        <f>'INSCRIPTION JG'!C108&amp;", "&amp;'INSCRIPTION JG'!D108</f>
        <v>#N/A</v>
      </c>
      <c r="I18" s="1" t="e">
        <f>'INSCRIPTION JG'!C109&amp;", "&amp;'INSCRIPTION JG'!D109</f>
        <v>#N/A</v>
      </c>
      <c r="J18" s="1" t="e">
        <f>'INSCRIPTION JG'!C110&amp;", "&amp;'INSCRIPTION JG'!D110</f>
        <v>#N/A</v>
      </c>
      <c r="K18" s="1" t="e">
        <f>'INSCRIPTION JG'!C111&amp;", "&amp;'INSCRIPTION JG'!D111</f>
        <v>#N/A</v>
      </c>
    </row>
    <row r="19" spans="1:11">
      <c r="A19" s="1" t="str">
        <f>IF('INSCRIPTION JG'!J101="","",'INSCRIPTION JG'!J101)</f>
        <v/>
      </c>
      <c r="B19" s="1" t="s">
        <v>341</v>
      </c>
      <c r="C19" s="1" t="e">
        <f>'INSCRIPTION JG'!J103&amp;", "&amp;'INSCRIPTION JG'!K103</f>
        <v>#N/A</v>
      </c>
      <c r="D19" s="1" t="e">
        <f>'INSCRIPTION JG'!J104&amp;", "&amp;'INSCRIPTION JG'!K104</f>
        <v>#N/A</v>
      </c>
      <c r="E19" s="1" t="e">
        <f>'INSCRIPTION JG'!J105&amp;", "&amp;'INSCRIPTION JG'!K105</f>
        <v>#N/A</v>
      </c>
      <c r="F19" s="1" t="e">
        <f>'INSCRIPTION JG'!J106&amp;", "&amp;'INSCRIPTION JG'!K106</f>
        <v>#N/A</v>
      </c>
      <c r="G19" s="1" t="e">
        <f>'INSCRIPTION JG'!J107&amp;", "&amp;'INSCRIPTION JG'!K107</f>
        <v>#N/A</v>
      </c>
      <c r="H19" s="1" t="e">
        <f>'INSCRIPTION JG'!J108&amp;", "&amp;'INSCRIPTION JG'!K108</f>
        <v>#N/A</v>
      </c>
      <c r="I19" s="1" t="e">
        <f>'INSCRIPTION JG'!J109&amp;", "&amp;'INSCRIPTION JG'!K109</f>
        <v>#N/A</v>
      </c>
      <c r="J19" s="1" t="e">
        <f>'INSCRIPTION JG'!J110&amp;", "&amp;'INSCRIPTION JG'!K110</f>
        <v>#N/A</v>
      </c>
      <c r="K19" s="1" t="e">
        <f>'INSCRIPTION JG'!J111&amp;", "&amp;'INSCRIPTION JG'!K111</f>
        <v>#N/A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6B9B8"/>
  </sheetPr>
  <dimension ref="A1:K19"/>
  <sheetViews>
    <sheetView zoomScale="60" zoomScaleNormal="60" workbookViewId="0">
      <selection activeCell="I27" sqref="I27"/>
    </sheetView>
  </sheetViews>
  <sheetFormatPr baseColWidth="10" defaultColWidth="10.42578125" defaultRowHeight="14.25" customHeight="1"/>
  <cols>
    <col min="1" max="11" width="20.5703125" style="1" customWidth="1"/>
  </cols>
  <sheetData>
    <row r="1" spans="1:11">
      <c r="A1" s="1" t="s">
        <v>342</v>
      </c>
    </row>
    <row r="2" spans="1:11">
      <c r="A2" s="1" t="str">
        <f>IF('INSCRIPTION JF'!C5="","",'INSCRIPTION JF'!C5)</f>
        <v>UBO3</v>
      </c>
      <c r="B2" s="1" t="s">
        <v>343</v>
      </c>
      <c r="C2" s="1" t="str">
        <f>'INSCRIPTION JF'!C7&amp;", "&amp;'INSCRIPTION JF'!D7</f>
        <v>CRUSSON, ENEA</v>
      </c>
      <c r="D2" s="1" t="e">
        <f>'INSCRIPTION JF'!C8&amp;", "&amp;'INSCRIPTION JF'!D8</f>
        <v>#N/A</v>
      </c>
      <c r="E2" s="1" t="e">
        <f>'INSCRIPTION JF'!C9&amp;", "&amp;'INSCRIPTION JF'!D9</f>
        <v>#N/A</v>
      </c>
      <c r="F2" s="1" t="str">
        <f>'INSCRIPTION JF'!C10&amp;", "&amp;'INSCRIPTION JF'!D10</f>
        <v>JOLIFF, LEA</v>
      </c>
      <c r="G2" s="1" t="str">
        <f>'INSCRIPTION JF'!C11&amp;", "&amp;'INSCRIPTION JF'!D11</f>
        <v>RAULT, LILA</v>
      </c>
      <c r="H2" s="1" t="e">
        <f>'INSCRIPTION JF'!C12&amp;", "&amp;'INSCRIPTION JF'!D12</f>
        <v>#N/A</v>
      </c>
      <c r="I2" s="1" t="e">
        <f>'INSCRIPTION JF'!C13&amp;", "&amp;'INSCRIPTION JF'!D13</f>
        <v>#N/A</v>
      </c>
      <c r="J2" s="1" t="e">
        <f>'INSCRIPTION JF'!C14&amp;", "&amp;'INSCRIPTION JF'!D14</f>
        <v>#N/A</v>
      </c>
      <c r="K2" s="1" t="str">
        <f>'INSCRIPTION JF'!C15&amp;", "&amp;'INSCRIPTION JF'!D15</f>
        <v>DESPORTES, JEANNE</v>
      </c>
    </row>
    <row r="3" spans="1:11">
      <c r="A3" s="1" t="str">
        <f>IF('INSCRIPTION JF'!J5="","",'INSCRIPTION JF'!J5)</f>
        <v>ASUR</v>
      </c>
      <c r="B3" s="1" t="s">
        <v>344</v>
      </c>
      <c r="C3" s="1" t="str">
        <f>'INSCRIPTION JF'!J7&amp;", "&amp;'INSCRIPTION JF'!K7</f>
        <v>MARTIN, JULIETTE</v>
      </c>
      <c r="D3" s="1" t="str">
        <f>'INSCRIPTION JF'!J8&amp;", "&amp;'INSCRIPTION JF'!K8</f>
        <v>PIPAUD-BOURSERIE, NAIA</v>
      </c>
      <c r="E3" s="1" t="str">
        <f>'INSCRIPTION JF'!J9&amp;", "&amp;'INSCRIPTION JF'!K9</f>
        <v>MOUNEREAU, ALBANE</v>
      </c>
      <c r="F3" s="1" t="str">
        <f>'INSCRIPTION JF'!J10&amp;", "&amp;'INSCRIPTION JF'!K10</f>
        <v>FANCHONNA, SARAH</v>
      </c>
      <c r="G3" s="1" t="str">
        <f>'INSCRIPTION JF'!J11&amp;", "&amp;'INSCRIPTION JF'!K11</f>
        <v>DOLMETTA, VICTORIA</v>
      </c>
      <c r="H3" s="1" t="str">
        <f>'INSCRIPTION JF'!J12&amp;", "&amp;'INSCRIPTION JF'!K12</f>
        <v>BOCHER, MARION</v>
      </c>
      <c r="I3" s="1" t="str">
        <f>'INSCRIPTION JF'!J13&amp;", "&amp;'INSCRIPTION JF'!K13</f>
        <v>BLANDIN, LISA</v>
      </c>
      <c r="J3" s="1" t="str">
        <f>'INSCRIPTION JF'!J14&amp;", "&amp;'INSCRIPTION JF'!K14</f>
        <v>MALFER, DAIKA</v>
      </c>
      <c r="K3" s="1" t="e">
        <f>'INSCRIPTION JF'!J15&amp;", "&amp;'INSCRIPTION JF'!K15</f>
        <v>#N/A</v>
      </c>
    </row>
    <row r="4" spans="1:11">
      <c r="A4" s="1" t="str">
        <f>IF('INSCRIPTION JF'!C17="","",'INSCRIPTION JF'!C17)</f>
        <v/>
      </c>
      <c r="B4" s="1" t="s">
        <v>345</v>
      </c>
      <c r="C4" s="1" t="e">
        <f>'INSCRIPTION JF'!C19&amp;", "&amp;'INSCRIPTION JF'!D19</f>
        <v>#N/A</v>
      </c>
      <c r="D4" s="1" t="e">
        <f>'INSCRIPTION JF'!C20&amp;", "&amp;'INSCRIPTION JF'!D20</f>
        <v>#N/A</v>
      </c>
      <c r="E4" s="1" t="e">
        <f>'INSCRIPTION JF'!C21&amp;", "&amp;'INSCRIPTION JF'!D21</f>
        <v>#N/A</v>
      </c>
      <c r="F4" s="1" t="e">
        <f>'INSCRIPTION JF'!C22&amp;", "&amp;'INSCRIPTION JF'!D22</f>
        <v>#N/A</v>
      </c>
      <c r="G4" s="1" t="e">
        <f>'INSCRIPTION JF'!C23&amp;", "&amp;'INSCRIPTION JF'!D23</f>
        <v>#N/A</v>
      </c>
      <c r="H4" s="1" t="e">
        <f>'INSCRIPTION JF'!C24&amp;", "&amp;'INSCRIPTION JF'!D24</f>
        <v>#N/A</v>
      </c>
      <c r="I4" s="1" t="e">
        <f>'INSCRIPTION JF'!C25&amp;", "&amp;'INSCRIPTION JF'!D25</f>
        <v>#N/A</v>
      </c>
      <c r="J4" s="1" t="e">
        <f>'INSCRIPTION JF'!C26&amp;", "&amp;'INSCRIPTION JF'!D26</f>
        <v>#N/A</v>
      </c>
      <c r="K4" s="1" t="e">
        <f>'INSCRIPTION JF'!C27&amp;", "&amp;'INSCRIPTION JF'!D27</f>
        <v>#N/A</v>
      </c>
    </row>
    <row r="5" spans="1:11">
      <c r="A5" s="1" t="str">
        <f>IF('INSCRIPTION JF'!J17="","",'INSCRIPTION JF'!J17)</f>
        <v/>
      </c>
      <c r="B5" s="1" t="s">
        <v>346</v>
      </c>
      <c r="C5" s="1" t="e">
        <f>'INSCRIPTION JF'!J19&amp;", "&amp;'INSCRIPTION JF'!K19</f>
        <v>#N/A</v>
      </c>
      <c r="D5" s="1" t="e">
        <f>'INSCRIPTION JF'!J20&amp;", "&amp;'INSCRIPTION JF'!K20</f>
        <v>#N/A</v>
      </c>
      <c r="E5" s="1" t="e">
        <f>'INSCRIPTION JF'!J21&amp;", "&amp;'INSCRIPTION JF'!K21</f>
        <v>#N/A</v>
      </c>
      <c r="F5" s="1" t="e">
        <f>'INSCRIPTION JF'!J22&amp;", "&amp;'INSCRIPTION JF'!K22</f>
        <v>#N/A</v>
      </c>
      <c r="G5" s="1" t="e">
        <f>'INSCRIPTION JF'!J23&amp;", "&amp;'INSCRIPTION JF'!K23</f>
        <v>#N/A</v>
      </c>
      <c r="H5" s="1" t="e">
        <f>'INSCRIPTION JF'!J24&amp;", "&amp;'INSCRIPTION JF'!K24</f>
        <v>#N/A</v>
      </c>
      <c r="I5" s="1" t="e">
        <f>'INSCRIPTION JF'!J25&amp;", "&amp;'INSCRIPTION JF'!K25</f>
        <v>#N/A</v>
      </c>
      <c r="J5" s="1" t="e">
        <f>'INSCRIPTION JF'!J26&amp;", "&amp;'INSCRIPTION JF'!K26</f>
        <v>#N/A</v>
      </c>
      <c r="K5" s="1" t="e">
        <f>'INSCRIPTION JF'!J27&amp;", "&amp;'INSCRIPTION JF'!K27</f>
        <v>#N/A</v>
      </c>
    </row>
    <row r="6" spans="1:11">
      <c r="A6" s="1" t="str">
        <f>IF('INSCRIPTION JF'!C29="","",'INSCRIPTION JF'!C29)</f>
        <v/>
      </c>
      <c r="B6" s="1" t="s">
        <v>347</v>
      </c>
      <c r="C6" s="1" t="e">
        <f>'INSCRIPTION JF'!C31&amp;", "&amp;'INSCRIPTION JF'!D31</f>
        <v>#N/A</v>
      </c>
      <c r="D6" s="1" t="e">
        <f>'INSCRIPTION JF'!C32&amp;", "&amp;'INSCRIPTION JF'!D32</f>
        <v>#N/A</v>
      </c>
      <c r="E6" s="1" t="e">
        <f>'INSCRIPTION JF'!C33&amp;", "&amp;'INSCRIPTION JF'!D33</f>
        <v>#N/A</v>
      </c>
      <c r="F6" s="1" t="e">
        <f>'INSCRIPTION JF'!C34&amp;", "&amp;'INSCRIPTION JF'!D34</f>
        <v>#N/A</v>
      </c>
      <c r="G6" s="1" t="e">
        <f>'INSCRIPTION JF'!C35&amp;", "&amp;'INSCRIPTION JF'!D35</f>
        <v>#N/A</v>
      </c>
      <c r="H6" s="1" t="e">
        <f>'INSCRIPTION JF'!C36&amp;", "&amp;'INSCRIPTION JF'!D36</f>
        <v>#N/A</v>
      </c>
      <c r="I6" s="1" t="e">
        <f>'INSCRIPTION JF'!C37&amp;", "&amp;'INSCRIPTION JF'!D37</f>
        <v>#N/A</v>
      </c>
      <c r="J6" s="1" t="e">
        <f>'INSCRIPTION JF'!C38&amp;", "&amp;'INSCRIPTION JF'!D38</f>
        <v>#N/A</v>
      </c>
      <c r="K6" s="1" t="e">
        <f>'INSCRIPTION JF'!C39&amp;", "&amp;'INSCRIPTION JF'!D39</f>
        <v>#N/A</v>
      </c>
    </row>
    <row r="7" spans="1:11">
      <c r="A7" s="1" t="str">
        <f>IF('INSCRIPTION JF'!J29="","",'INSCRIPTION JF'!J29)</f>
        <v/>
      </c>
      <c r="B7" s="1" t="s">
        <v>348</v>
      </c>
      <c r="C7" s="1" t="e">
        <f>'INSCRIPTION JF'!J31&amp;", "&amp;'INSCRIPTION JF'!K31</f>
        <v>#N/A</v>
      </c>
      <c r="D7" s="1" t="e">
        <f>'INSCRIPTION JF'!J32&amp;", "&amp;'INSCRIPTION JF'!K32</f>
        <v>#N/A</v>
      </c>
      <c r="E7" s="1" t="e">
        <f>'INSCRIPTION JF'!J33&amp;", "&amp;'INSCRIPTION JF'!K33</f>
        <v>#N/A</v>
      </c>
      <c r="F7" s="1" t="e">
        <f>'INSCRIPTION JF'!J34&amp;", "&amp;'INSCRIPTION JF'!K34</f>
        <v>#N/A</v>
      </c>
      <c r="G7" s="1" t="e">
        <f>'INSCRIPTION JF'!J35&amp;", "&amp;'INSCRIPTION JF'!K35</f>
        <v>#N/A</v>
      </c>
      <c r="H7" s="1" t="e">
        <f>'INSCRIPTION JF'!J36&amp;", "&amp;'INSCRIPTION JF'!K36</f>
        <v>#N/A</v>
      </c>
      <c r="I7" s="1" t="e">
        <f>'INSCRIPTION JF'!J37&amp;", "&amp;'INSCRIPTION JF'!K37</f>
        <v>#N/A</v>
      </c>
      <c r="J7" s="1" t="e">
        <f>'INSCRIPTION JF'!J38&amp;", "&amp;'INSCRIPTION JF'!K38</f>
        <v>#N/A</v>
      </c>
      <c r="K7" s="1" t="e">
        <f>'INSCRIPTION JF'!J39&amp;", "&amp;'INSCRIPTION JF'!K39</f>
        <v>#N/A</v>
      </c>
    </row>
    <row r="8" spans="1:11">
      <c r="A8" s="1" t="str">
        <f>IF('INSCRIPTION JF'!C41="","",'INSCRIPTION JF'!C41)</f>
        <v/>
      </c>
      <c r="B8" s="1" t="s">
        <v>349</v>
      </c>
      <c r="C8" s="1" t="e">
        <f>'INSCRIPTION JF'!C43&amp;", "&amp;'INSCRIPTION JF'!D43</f>
        <v>#N/A</v>
      </c>
      <c r="D8" s="1" t="e">
        <f>'INSCRIPTION JF'!C44&amp;", "&amp;'INSCRIPTION JF'!D44</f>
        <v>#N/A</v>
      </c>
      <c r="E8" s="1" t="e">
        <f>'INSCRIPTION JF'!C45&amp;", "&amp;'INSCRIPTION JF'!D45</f>
        <v>#N/A</v>
      </c>
      <c r="F8" s="1" t="e">
        <f>'INSCRIPTION JF'!C46&amp;", "&amp;'INSCRIPTION JF'!D46</f>
        <v>#N/A</v>
      </c>
      <c r="G8" s="1" t="e">
        <f>'INSCRIPTION JF'!C47&amp;", "&amp;'INSCRIPTION JF'!D47</f>
        <v>#N/A</v>
      </c>
      <c r="H8" s="1" t="e">
        <f>'INSCRIPTION JF'!C48&amp;", "&amp;'INSCRIPTION JF'!D48</f>
        <v>#N/A</v>
      </c>
      <c r="I8" s="1" t="e">
        <f>'INSCRIPTION JF'!C49&amp;", "&amp;'INSCRIPTION JF'!D49</f>
        <v>#N/A</v>
      </c>
      <c r="J8" s="1" t="e">
        <f>'INSCRIPTION JF'!C50&amp;", "&amp;'INSCRIPTION JF'!D50</f>
        <v>#N/A</v>
      </c>
      <c r="K8" s="1" t="e">
        <f>'INSCRIPTION JF'!C51&amp;", "&amp;'INSCRIPTION JF'!D51</f>
        <v>#N/A</v>
      </c>
    </row>
    <row r="9" spans="1:11">
      <c r="A9" s="1" t="str">
        <f>IF('INSCRIPTION JF'!J41="","",'INSCRIPTION JF'!J41)</f>
        <v/>
      </c>
      <c r="B9" s="1" t="s">
        <v>350</v>
      </c>
      <c r="C9" s="1" t="e">
        <f>'INSCRIPTION JF'!J43&amp;", "&amp;'INSCRIPTION JF'!K43</f>
        <v>#N/A</v>
      </c>
      <c r="D9" s="1" t="e">
        <f>'INSCRIPTION JF'!J44&amp;", "&amp;'INSCRIPTION JF'!K44</f>
        <v>#N/A</v>
      </c>
      <c r="E9" s="1" t="e">
        <f>'INSCRIPTION JF'!J45&amp;", "&amp;'INSCRIPTION JF'!K45</f>
        <v>#N/A</v>
      </c>
      <c r="F9" s="1" t="e">
        <f>'INSCRIPTION JF'!J46&amp;", "&amp;'INSCRIPTION JF'!K46</f>
        <v>#N/A</v>
      </c>
      <c r="G9" s="1" t="e">
        <f>'INSCRIPTION JF'!J47&amp;", "&amp;'INSCRIPTION JF'!K47</f>
        <v>#N/A</v>
      </c>
      <c r="H9" s="1" t="e">
        <f>'INSCRIPTION JF'!J48&amp;", "&amp;'INSCRIPTION JF'!K48</f>
        <v>#N/A</v>
      </c>
      <c r="I9" s="1" t="e">
        <f>'INSCRIPTION JF'!J49&amp;", "&amp;'INSCRIPTION JF'!K49</f>
        <v>#N/A</v>
      </c>
      <c r="J9" s="1" t="e">
        <f>'INSCRIPTION JF'!J50&amp;", "&amp;'INSCRIPTION JF'!K50</f>
        <v>#N/A</v>
      </c>
      <c r="K9" s="1" t="e">
        <f>'INSCRIPTION JF'!J51&amp;", "&amp;'INSCRIPTION JF'!K51</f>
        <v>#N/A</v>
      </c>
    </row>
    <row r="10" spans="1:11">
      <c r="A10" s="1" t="str">
        <f>IF('INSCRIPTION JF'!C53="","",'INSCRIPTION JF'!C53)</f>
        <v/>
      </c>
      <c r="B10" s="1" t="s">
        <v>351</v>
      </c>
      <c r="C10" s="1" t="e">
        <f>'INSCRIPTION JF'!C55&amp;", "&amp;'INSCRIPTION JF'!D55</f>
        <v>#N/A</v>
      </c>
      <c r="D10" s="1" t="e">
        <f>'INSCRIPTION JF'!C56&amp;", "&amp;'INSCRIPTION JF'!D56</f>
        <v>#N/A</v>
      </c>
      <c r="E10" s="1" t="e">
        <f>'INSCRIPTION JF'!C57&amp;", "&amp;'INSCRIPTION JF'!D57</f>
        <v>#N/A</v>
      </c>
      <c r="F10" s="1" t="e">
        <f>'INSCRIPTION JF'!C58&amp;", "&amp;'INSCRIPTION JF'!D58</f>
        <v>#N/A</v>
      </c>
      <c r="G10" s="1" t="e">
        <f>'INSCRIPTION JF'!C59&amp;", "&amp;'INSCRIPTION JF'!D59</f>
        <v>#N/A</v>
      </c>
      <c r="H10" s="1" t="e">
        <f>'INSCRIPTION JF'!C60&amp;", "&amp;'INSCRIPTION JF'!D60</f>
        <v>#N/A</v>
      </c>
      <c r="I10" s="1" t="e">
        <f>'INSCRIPTION JF'!C61&amp;", "&amp;'INSCRIPTION JF'!D61</f>
        <v>#N/A</v>
      </c>
      <c r="J10" s="1" t="e">
        <f>'INSCRIPTION JF'!C62&amp;", "&amp;'INSCRIPTION JF'!D62</f>
        <v>#N/A</v>
      </c>
      <c r="K10" s="1" t="e">
        <f>'INSCRIPTION JF'!C63&amp;", "&amp;'INSCRIPTION JF'!D63</f>
        <v>#N/A</v>
      </c>
    </row>
    <row r="11" spans="1:11">
      <c r="A11" s="1" t="str">
        <f>IF('INSCRIPTION JF'!J53="","",'INSCRIPTION JF'!J53)</f>
        <v/>
      </c>
      <c r="B11" s="1" t="s">
        <v>352</v>
      </c>
      <c r="C11" s="1" t="e">
        <f>'INSCRIPTION JF'!J55&amp;", "&amp;'INSCRIPTION JF'!K55</f>
        <v>#N/A</v>
      </c>
      <c r="D11" s="1" t="e">
        <f>'INSCRIPTION JF'!J56&amp;", "&amp;'INSCRIPTION JF'!K56</f>
        <v>#N/A</v>
      </c>
      <c r="E11" s="1" t="e">
        <f>'INSCRIPTION JF'!J57&amp;", "&amp;'INSCRIPTION JF'!K57</f>
        <v>#N/A</v>
      </c>
      <c r="F11" s="1" t="e">
        <f>'INSCRIPTION JF'!J58&amp;", "&amp;'INSCRIPTION JF'!K58</f>
        <v>#N/A</v>
      </c>
      <c r="G11" s="1" t="e">
        <f>'INSCRIPTION JF'!J59&amp;", "&amp;'INSCRIPTION JF'!K59</f>
        <v>#N/A</v>
      </c>
      <c r="H11" s="1" t="e">
        <f>'INSCRIPTION JF'!J60&amp;", "&amp;'INSCRIPTION JF'!K60</f>
        <v>#N/A</v>
      </c>
      <c r="I11" s="1" t="e">
        <f>'INSCRIPTION JF'!J61&amp;", "&amp;'INSCRIPTION JF'!K61</f>
        <v>#N/A</v>
      </c>
      <c r="J11" s="1" t="e">
        <f>'INSCRIPTION JF'!J62&amp;", "&amp;'INSCRIPTION JF'!K62</f>
        <v>#N/A</v>
      </c>
      <c r="K11" s="1" t="e">
        <f>'INSCRIPTION JF'!J63&amp;", "&amp;'INSCRIPTION JF'!K63</f>
        <v>#N/A</v>
      </c>
    </row>
    <row r="12" spans="1:11">
      <c r="A12" s="1" t="str">
        <f>IF('INSCRIPTION JF'!C65="","",'INSCRIPTION JF'!C65)</f>
        <v/>
      </c>
      <c r="B12" s="1" t="s">
        <v>353</v>
      </c>
      <c r="C12" s="1" t="e">
        <f>'INSCRIPTION JF'!C67&amp;", "&amp;'INSCRIPTION JF'!D67</f>
        <v>#N/A</v>
      </c>
      <c r="D12" s="1" t="e">
        <f>'INSCRIPTION JF'!C68&amp;", "&amp;'INSCRIPTION JF'!D68</f>
        <v>#N/A</v>
      </c>
      <c r="E12" s="1" t="e">
        <f>'INSCRIPTION JF'!C69&amp;", "&amp;'INSCRIPTION JF'!D69</f>
        <v>#N/A</v>
      </c>
      <c r="F12" s="1" t="e">
        <f>'INSCRIPTION JF'!C70&amp;", "&amp;'INSCRIPTION JF'!D70</f>
        <v>#N/A</v>
      </c>
      <c r="G12" s="1" t="e">
        <f>'INSCRIPTION JF'!C71&amp;", "&amp;'INSCRIPTION JF'!D71</f>
        <v>#N/A</v>
      </c>
      <c r="H12" s="1" t="e">
        <f>'INSCRIPTION JF'!C72&amp;", "&amp;'INSCRIPTION JF'!D72</f>
        <v>#N/A</v>
      </c>
      <c r="I12" s="1" t="e">
        <f>'INSCRIPTION JF'!C73&amp;", "&amp;'INSCRIPTION JF'!D73</f>
        <v>#N/A</v>
      </c>
      <c r="J12" s="1" t="e">
        <f>'INSCRIPTION JF'!C74&amp;", "&amp;'INSCRIPTION JF'!D74</f>
        <v>#N/A</v>
      </c>
      <c r="K12" s="1" t="e">
        <f>'INSCRIPTION JF'!C75&amp;", "&amp;'INSCRIPTION JF'!D75</f>
        <v>#N/A</v>
      </c>
    </row>
    <row r="13" spans="1:11">
      <c r="A13" s="1" t="str">
        <f>IF('INSCRIPTION JF'!J65="","",'INSCRIPTION JF'!J65)</f>
        <v/>
      </c>
      <c r="B13" s="1" t="s">
        <v>354</v>
      </c>
      <c r="C13" s="1" t="e">
        <f>'INSCRIPTION JF'!J67&amp;", "&amp;'INSCRIPTION JF'!K67</f>
        <v>#N/A</v>
      </c>
      <c r="D13" s="1" t="e">
        <f>'INSCRIPTION JF'!J68&amp;", "&amp;'INSCRIPTION JF'!K68</f>
        <v>#N/A</v>
      </c>
      <c r="E13" s="1" t="e">
        <f>'INSCRIPTION JF'!J69&amp;", "&amp;'INSCRIPTION JF'!K69</f>
        <v>#N/A</v>
      </c>
      <c r="F13" s="1" t="e">
        <f>'INSCRIPTION JF'!J70&amp;", "&amp;'INSCRIPTION JF'!K70</f>
        <v>#N/A</v>
      </c>
      <c r="G13" s="1" t="e">
        <f>'INSCRIPTION JF'!J71&amp;", "&amp;'INSCRIPTION JF'!K71</f>
        <v>#N/A</v>
      </c>
      <c r="H13" s="1" t="e">
        <f>'INSCRIPTION JF'!J72&amp;", "&amp;'INSCRIPTION JF'!K72</f>
        <v>#N/A</v>
      </c>
      <c r="I13" s="1" t="e">
        <f>'INSCRIPTION JF'!J73&amp;", "&amp;'INSCRIPTION JF'!K73</f>
        <v>#N/A</v>
      </c>
      <c r="J13" s="1" t="e">
        <f>'INSCRIPTION JF'!J74&amp;", "&amp;'INSCRIPTION JF'!K74</f>
        <v>#N/A</v>
      </c>
      <c r="K13" s="1" t="e">
        <f>'INSCRIPTION JF'!J75&amp;", "&amp;'INSCRIPTION JF'!K75</f>
        <v>#N/A</v>
      </c>
    </row>
    <row r="14" spans="1:11">
      <c r="A14" s="1" t="str">
        <f>IF('INSCRIPTION JF'!C77="","",'INSCRIPTION JF'!C77)</f>
        <v/>
      </c>
      <c r="B14" s="1" t="s">
        <v>355</v>
      </c>
      <c r="C14" s="1" t="e">
        <f>'INSCRIPTION JF'!C79&amp;", "&amp;'INSCRIPTION JF'!D79</f>
        <v>#N/A</v>
      </c>
      <c r="D14" s="1" t="e">
        <f>'INSCRIPTION JF'!C80&amp;", "&amp;'INSCRIPTION JF'!D80</f>
        <v>#N/A</v>
      </c>
      <c r="E14" s="1" t="e">
        <f>'INSCRIPTION JF'!C81&amp;", "&amp;'INSCRIPTION JF'!D81</f>
        <v>#N/A</v>
      </c>
      <c r="F14" s="1" t="e">
        <f>'INSCRIPTION JF'!C82&amp;", "&amp;'INSCRIPTION JF'!D82</f>
        <v>#N/A</v>
      </c>
      <c r="G14" s="1" t="e">
        <f>'INSCRIPTION JF'!C83&amp;", "&amp;'INSCRIPTION JF'!D83</f>
        <v>#N/A</v>
      </c>
      <c r="H14" s="1" t="e">
        <f>'INSCRIPTION JF'!C84&amp;", "&amp;'INSCRIPTION JF'!D84</f>
        <v>#N/A</v>
      </c>
      <c r="I14" s="1" t="e">
        <f>'INSCRIPTION JF'!C85&amp;", "&amp;'INSCRIPTION JF'!D85</f>
        <v>#N/A</v>
      </c>
      <c r="J14" s="1" t="e">
        <f>'INSCRIPTION JF'!C86&amp;", "&amp;'INSCRIPTION JF'!D86</f>
        <v>#N/A</v>
      </c>
      <c r="K14" s="1" t="e">
        <f>'INSCRIPTION JF'!C87&amp;", "&amp;'INSCRIPTION JF'!D87</f>
        <v>#N/A</v>
      </c>
    </row>
    <row r="15" spans="1:11">
      <c r="A15" s="1" t="str">
        <f>IF('INSCRIPTION JF'!J77="","",'INSCRIPTION JF'!J77)</f>
        <v/>
      </c>
      <c r="B15" s="1" t="s">
        <v>356</v>
      </c>
      <c r="C15" s="1" t="e">
        <f>'INSCRIPTION JF'!J79&amp;", "&amp;'INSCRIPTION JF'!K79</f>
        <v>#N/A</v>
      </c>
      <c r="D15" s="1" t="e">
        <f>'INSCRIPTION JF'!J80&amp;", "&amp;'INSCRIPTION JF'!K80</f>
        <v>#N/A</v>
      </c>
      <c r="E15" s="1" t="e">
        <f>'INSCRIPTION JF'!J81&amp;", "&amp;'INSCRIPTION JF'!K81</f>
        <v>#N/A</v>
      </c>
      <c r="F15" s="1" t="e">
        <f>'INSCRIPTION JF'!J82&amp;", "&amp;'INSCRIPTION JF'!K82</f>
        <v>#N/A</v>
      </c>
      <c r="G15" s="1" t="e">
        <f>'INSCRIPTION JF'!J83&amp;", "&amp;'INSCRIPTION JF'!K83</f>
        <v>#N/A</v>
      </c>
      <c r="H15" s="1" t="e">
        <f>'INSCRIPTION JF'!J84&amp;", "&amp;'INSCRIPTION JF'!K84</f>
        <v>#N/A</v>
      </c>
      <c r="I15" s="1" t="e">
        <f>'INSCRIPTION JF'!J85&amp;", "&amp;'INSCRIPTION JF'!K85</f>
        <v>#N/A</v>
      </c>
      <c r="J15" s="1" t="e">
        <f>'INSCRIPTION JF'!J86&amp;", "&amp;'INSCRIPTION JF'!K86</f>
        <v>#N/A</v>
      </c>
      <c r="K15" s="1" t="e">
        <f>'INSCRIPTION JF'!J87&amp;", "&amp;'INSCRIPTION JF'!K87</f>
        <v>#N/A</v>
      </c>
    </row>
    <row r="16" spans="1:11">
      <c r="A16" s="1" t="str">
        <f>IF('INSCRIPTION JF'!C89="","",'INSCRIPTION JF'!C89)</f>
        <v/>
      </c>
      <c r="B16" s="1" t="s">
        <v>357</v>
      </c>
      <c r="C16" s="1" t="e">
        <f>'INSCRIPTION JF'!C91&amp;", "&amp;'INSCRIPTION JF'!D91</f>
        <v>#N/A</v>
      </c>
      <c r="D16" s="1" t="e">
        <f>'INSCRIPTION JF'!C92&amp;", "&amp;'INSCRIPTION JF'!D92</f>
        <v>#N/A</v>
      </c>
      <c r="E16" s="1" t="e">
        <f>'INSCRIPTION JF'!C93&amp;", "&amp;'INSCRIPTION JF'!D93</f>
        <v>#N/A</v>
      </c>
      <c r="F16" s="1" t="e">
        <f>'INSCRIPTION JF'!C94&amp;", "&amp;'INSCRIPTION JF'!D94</f>
        <v>#N/A</v>
      </c>
      <c r="G16" s="1" t="e">
        <f>'INSCRIPTION JF'!C95&amp;", "&amp;'INSCRIPTION JF'!D95</f>
        <v>#N/A</v>
      </c>
      <c r="H16" s="1" t="e">
        <f>'INSCRIPTION JF'!C96&amp;", "&amp;'INSCRIPTION JF'!D96</f>
        <v>#N/A</v>
      </c>
      <c r="I16" s="1" t="e">
        <f>'INSCRIPTION JF'!C97&amp;", "&amp;'INSCRIPTION JF'!D97</f>
        <v>#N/A</v>
      </c>
      <c r="J16" s="1" t="e">
        <f>'INSCRIPTION JF'!C98&amp;", "&amp;'INSCRIPTION JF'!D98</f>
        <v>#N/A</v>
      </c>
      <c r="K16" s="1" t="e">
        <f>'INSCRIPTION JF'!C99&amp;", "&amp;'INSCRIPTION JF'!D99</f>
        <v>#N/A</v>
      </c>
    </row>
    <row r="17" spans="1:11">
      <c r="A17" s="1" t="str">
        <f>IF('INSCRIPTION JF'!J89="","",'INSCRIPTION JF'!J89)</f>
        <v/>
      </c>
      <c r="B17" s="1" t="s">
        <v>358</v>
      </c>
      <c r="C17" s="1" t="e">
        <f>'INSCRIPTION JF'!J91&amp;", "&amp;'INSCRIPTION JF'!K91</f>
        <v>#N/A</v>
      </c>
      <c r="D17" s="1" t="e">
        <f>'INSCRIPTION JF'!J92&amp;", "&amp;'INSCRIPTION JF'!K92</f>
        <v>#N/A</v>
      </c>
      <c r="E17" s="1" t="e">
        <f>'INSCRIPTION JF'!J93&amp;", "&amp;'INSCRIPTION JF'!K93</f>
        <v>#N/A</v>
      </c>
      <c r="F17" s="1" t="e">
        <f>'INSCRIPTION JF'!J94&amp;", "&amp;'INSCRIPTION JF'!K94</f>
        <v>#N/A</v>
      </c>
      <c r="G17" s="1" t="e">
        <f>'INSCRIPTION JF'!J95&amp;", "&amp;'INSCRIPTION JF'!K95</f>
        <v>#N/A</v>
      </c>
      <c r="H17" s="1" t="e">
        <f>'INSCRIPTION JF'!J96&amp;", "&amp;'INSCRIPTION JF'!K96</f>
        <v>#N/A</v>
      </c>
      <c r="I17" s="1" t="e">
        <f>'INSCRIPTION JF'!J97&amp;", "&amp;'INSCRIPTION JF'!K97</f>
        <v>#N/A</v>
      </c>
      <c r="J17" s="1" t="e">
        <f>'INSCRIPTION JF'!J98&amp;", "&amp;'INSCRIPTION JF'!K98</f>
        <v>#N/A</v>
      </c>
      <c r="K17" s="1" t="e">
        <f>'INSCRIPTION JF'!J99&amp;", "&amp;'INSCRIPTION JF'!K99</f>
        <v>#N/A</v>
      </c>
    </row>
    <row r="18" spans="1:11">
      <c r="A18" s="1" t="str">
        <f>IF('INSCRIPTION JF'!C101="","",'INSCRIPTION JF'!C101)</f>
        <v/>
      </c>
      <c r="B18" s="1" t="s">
        <v>359</v>
      </c>
      <c r="C18" s="1" t="e">
        <f>'INSCRIPTION JF'!C103&amp;", "&amp;'INSCRIPTION JF'!D103</f>
        <v>#N/A</v>
      </c>
      <c r="D18" s="1" t="e">
        <f>'INSCRIPTION JF'!C104&amp;", "&amp;'INSCRIPTION JF'!D104</f>
        <v>#N/A</v>
      </c>
      <c r="E18" s="1" t="e">
        <f>'INSCRIPTION JF'!C105&amp;", "&amp;'INSCRIPTION JF'!D105</f>
        <v>#N/A</v>
      </c>
      <c r="F18" s="1" t="e">
        <f>'INSCRIPTION JF'!C106&amp;", "&amp;'INSCRIPTION JF'!D106</f>
        <v>#N/A</v>
      </c>
      <c r="G18" s="1" t="e">
        <f>'INSCRIPTION JF'!C107&amp;", "&amp;'INSCRIPTION JF'!D107</f>
        <v>#N/A</v>
      </c>
      <c r="H18" s="1" t="e">
        <f>'INSCRIPTION JF'!C108&amp;", "&amp;'INSCRIPTION JF'!D108</f>
        <v>#N/A</v>
      </c>
      <c r="I18" s="1" t="e">
        <f>'INSCRIPTION JF'!C109&amp;", "&amp;'INSCRIPTION JF'!D109</f>
        <v>#N/A</v>
      </c>
      <c r="J18" s="1" t="e">
        <f>'INSCRIPTION JF'!C110&amp;", "&amp;'INSCRIPTION JF'!D110</f>
        <v>#N/A</v>
      </c>
      <c r="K18" s="1" t="e">
        <f>'INSCRIPTION JF'!C111&amp;", "&amp;'INSCRIPTION JF'!D111</f>
        <v>#N/A</v>
      </c>
    </row>
    <row r="19" spans="1:11">
      <c r="A19" s="1" t="str">
        <f>IF('INSCRIPTION JF'!J101="","",'INSCRIPTION JF'!J101)</f>
        <v/>
      </c>
      <c r="B19" s="1" t="s">
        <v>360</v>
      </c>
      <c r="C19" s="1" t="e">
        <f>'INSCRIPTION JF'!J103&amp;", "&amp;'INSCRIPTION JF'!K103</f>
        <v>#N/A</v>
      </c>
      <c r="D19" s="1" t="e">
        <f>'INSCRIPTION JF'!J104&amp;", "&amp;'INSCRIPTION JF'!K104</f>
        <v>#N/A</v>
      </c>
      <c r="E19" s="1" t="e">
        <f>'INSCRIPTION JF'!J105&amp;", "&amp;'INSCRIPTION JF'!K105</f>
        <v>#N/A</v>
      </c>
      <c r="F19" s="1" t="e">
        <f>'INSCRIPTION JF'!J106&amp;", "&amp;'INSCRIPTION JF'!K106</f>
        <v>#N/A</v>
      </c>
      <c r="G19" s="1" t="e">
        <f>'INSCRIPTION JF'!J107&amp;", "&amp;'INSCRIPTION JF'!K107</f>
        <v>#N/A</v>
      </c>
      <c r="H19" s="1" t="e">
        <f>'INSCRIPTION JF'!J108&amp;", "&amp;'INSCRIPTION JF'!K108</f>
        <v>#N/A</v>
      </c>
      <c r="I19" s="1" t="e">
        <f>'INSCRIPTION JF'!J109&amp;", "&amp;'INSCRIPTION JF'!K109</f>
        <v>#N/A</v>
      </c>
      <c r="J19" s="1" t="e">
        <f>'INSCRIPTION JF'!J110&amp;", "&amp;'INSCRIPTION JF'!K110</f>
        <v>#N/A</v>
      </c>
      <c r="K19" s="1" t="e">
        <f>'INSCRIPTION JF'!J111&amp;", "&amp;'INSCRIPTION JF'!K111</f>
        <v>#N/A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99"/>
  </sheetPr>
  <dimension ref="A1:K19"/>
  <sheetViews>
    <sheetView zoomScale="60" zoomScaleNormal="60" workbookViewId="0">
      <selection activeCell="I27" sqref="I27"/>
    </sheetView>
  </sheetViews>
  <sheetFormatPr baseColWidth="10" defaultColWidth="10.42578125" defaultRowHeight="14.25" customHeight="1"/>
  <cols>
    <col min="1" max="11" width="20.5703125" style="1" customWidth="1"/>
  </cols>
  <sheetData>
    <row r="1" spans="1:11">
      <c r="A1" s="1" t="s">
        <v>361</v>
      </c>
    </row>
    <row r="2" spans="1:11">
      <c r="A2" s="1" t="str">
        <f>IF('INSCRIPTION MI'!C5="","",'INSCRIPTION MI'!C5)</f>
        <v xml:space="preserve">ENSTA BRETAGNE </v>
      </c>
      <c r="B2" s="1" t="s">
        <v>362</v>
      </c>
      <c r="C2" s="1" t="str">
        <f>'INSCRIPTION MI'!C7&amp;", "&amp;'INSCRIPTION MI'!D7</f>
        <v>STRICHER, JEANNE</v>
      </c>
      <c r="D2" s="1" t="str">
        <f>'INSCRIPTION MI'!C8&amp;", "&amp;'INSCRIPTION MI'!D8</f>
        <v>SEGARD, MAHAUT</v>
      </c>
      <c r="E2" s="1" t="str">
        <f>'INSCRIPTION MI'!C9&amp;", "&amp;'INSCRIPTION MI'!D9</f>
        <v>MASSE, LOUIS</v>
      </c>
      <c r="F2" s="1" t="str">
        <f>'INSCRIPTION MI'!C10&amp;", "&amp;'INSCRIPTION MI'!D10</f>
        <v>LOPES, ANAIS</v>
      </c>
      <c r="G2" s="1" t="str">
        <f>'INSCRIPTION MI'!C11&amp;", "&amp;'INSCRIPTION MI'!D11</f>
        <v>LE GUEN, EMMA</v>
      </c>
      <c r="H2" s="1" t="str">
        <f>'INSCRIPTION MI'!C12&amp;", "&amp;'INSCRIPTION MI'!D12</f>
        <v>LACOSTE, CLEMENT</v>
      </c>
      <c r="I2" s="1" t="str">
        <f>'INSCRIPTION MI'!C13&amp;", "&amp;'INSCRIPTION MI'!D13</f>
        <v>DEVARIEUX, ROBIN</v>
      </c>
      <c r="J2" s="1" t="str">
        <f>'INSCRIPTION MI'!C14&amp;", "&amp;'INSCRIPTION MI'!D14</f>
        <v>CHALOPIN, PIERRE</v>
      </c>
      <c r="K2" s="1" t="e">
        <f>'INSCRIPTION MI'!C15&amp;", "&amp;'INSCRIPTION MI'!D15</f>
        <v>#N/A</v>
      </c>
    </row>
    <row r="3" spans="1:11">
      <c r="A3" s="1" t="str">
        <f>IF('INSCRIPTION MI'!J5="","",'INSCRIPTION MI'!J5)</f>
        <v>UBO UBS</v>
      </c>
      <c r="B3" s="1" t="s">
        <v>363</v>
      </c>
      <c r="C3" s="1" t="str">
        <f>'INSCRIPTION MI'!J7&amp;", "&amp;'INSCRIPTION MI'!K7</f>
        <v>MARCHESE, AURELIE</v>
      </c>
      <c r="D3" s="1" t="str">
        <f>'INSCRIPTION MI'!J8&amp;", "&amp;'INSCRIPTION MI'!K8</f>
        <v>QUELENNEC, ERIN</v>
      </c>
      <c r="E3" s="1" t="e">
        <f>'INSCRIPTION MI'!J9&amp;", "&amp;'INSCRIPTION MI'!K9</f>
        <v>#N/A</v>
      </c>
      <c r="F3" s="1" t="e">
        <f>'INSCRIPTION MI'!J10&amp;", "&amp;'INSCRIPTION MI'!K10</f>
        <v>#N/A</v>
      </c>
      <c r="G3" s="1" t="e">
        <f>'INSCRIPTION MI'!J11&amp;", "&amp;'INSCRIPTION MI'!K11</f>
        <v>#N/A</v>
      </c>
      <c r="H3" s="1" t="e">
        <f>'INSCRIPTION MI'!J12&amp;", "&amp;'INSCRIPTION MI'!K12</f>
        <v>#N/A</v>
      </c>
      <c r="I3" s="1" t="str">
        <f>'INSCRIPTION MI'!J13&amp;", "&amp;'INSCRIPTION MI'!K13</f>
        <v>CHRISTIN, LOUIS</v>
      </c>
      <c r="J3" s="1" t="e">
        <f>'INSCRIPTION MI'!J14&amp;", "&amp;'INSCRIPTION MI'!K14</f>
        <v>#N/A</v>
      </c>
      <c r="K3" s="1" t="e">
        <f>'INSCRIPTION MI'!J15&amp;", "&amp;'INSCRIPTION MI'!K15</f>
        <v>#N/A</v>
      </c>
    </row>
    <row r="4" spans="1:11">
      <c r="A4" s="1" t="str">
        <f>IF('INSCRIPTION MI'!C17="","",'INSCRIPTION MI'!C17)</f>
        <v>UBO</v>
      </c>
      <c r="B4" s="1" t="s">
        <v>364</v>
      </c>
      <c r="C4" s="1" t="str">
        <f>'INSCRIPTION MI'!C19&amp;", "&amp;'INSCRIPTION MI'!D19</f>
        <v>PONTHIEUX, ANNAEL</v>
      </c>
      <c r="D4" s="1" t="str">
        <f>'INSCRIPTION MI'!C20&amp;", "&amp;'INSCRIPTION MI'!D20</f>
        <v>CONTOUR, EMMA</v>
      </c>
      <c r="E4" s="1" t="str">
        <f>'INSCRIPTION MI'!C21&amp;", "&amp;'INSCRIPTION MI'!D21</f>
        <v>STRULLU, JADE</v>
      </c>
      <c r="F4" s="1" t="str">
        <f>'INSCRIPTION MI'!C22&amp;", "&amp;'INSCRIPTION MI'!D22</f>
        <v>VERON, JULIE</v>
      </c>
      <c r="G4" s="1" t="str">
        <f>'INSCRIPTION MI'!C23&amp;", "&amp;'INSCRIPTION MI'!D23</f>
        <v>HUET, TIMOTHE</v>
      </c>
      <c r="H4" s="1" t="str">
        <f>'INSCRIPTION MI'!C24&amp;", "&amp;'INSCRIPTION MI'!D24</f>
        <v>REMOUE, BREWEN</v>
      </c>
      <c r="I4" s="1" t="str">
        <f>'INSCRIPTION MI'!C25&amp;", "&amp;'INSCRIPTION MI'!D25</f>
        <v>PAULANDRE, ARMAND</v>
      </c>
      <c r="J4" s="1" t="e">
        <f>'INSCRIPTION MI'!C26&amp;", "&amp;'INSCRIPTION MI'!D26</f>
        <v>#N/A</v>
      </c>
      <c r="K4" s="1" t="e">
        <f>'INSCRIPTION MI'!C27&amp;", "&amp;'INSCRIPTION MI'!D27</f>
        <v>#N/A</v>
      </c>
    </row>
    <row r="5" spans="1:11">
      <c r="A5" s="1" t="str">
        <f>IF('INSCRIPTION MI'!J17="","",'INSCRIPTION MI'!J17)</f>
        <v>ASUR2</v>
      </c>
      <c r="B5" s="1" t="s">
        <v>365</v>
      </c>
      <c r="C5" s="1" t="str">
        <f>'INSCRIPTION MI'!J19&amp;", "&amp;'INSCRIPTION MI'!K19</f>
        <v>BRIAND, MATHIS</v>
      </c>
      <c r="D5" s="1" t="str">
        <f>'INSCRIPTION MI'!J20&amp;", "&amp;'INSCRIPTION MI'!K20</f>
        <v>LAURENCON--GOMES, EVRARD</v>
      </c>
      <c r="E5" s="1" t="str">
        <f>'INSCRIPTION MI'!J21&amp;", "&amp;'INSCRIPTION MI'!K21</f>
        <v>LE STUNFF, EWENN</v>
      </c>
      <c r="F5" s="1" t="str">
        <f>'INSCRIPTION MI'!J22&amp;", "&amp;'INSCRIPTION MI'!K22</f>
        <v>SABATER, LOAN</v>
      </c>
      <c r="G5" s="1" t="str">
        <f>'INSCRIPTION MI'!J23&amp;", "&amp;'INSCRIPTION MI'!K23</f>
        <v>IGER, SOLENNE</v>
      </c>
      <c r="H5" s="1" t="str">
        <f>'INSCRIPTION MI'!J24&amp;", "&amp;'INSCRIPTION MI'!K24</f>
        <v>SPETEBROOT, ANTOINE</v>
      </c>
      <c r="I5" s="1" t="str">
        <f>'INSCRIPTION MI'!J25&amp;", "&amp;'INSCRIPTION MI'!K25</f>
        <v>MICHAUX, JEANNE</v>
      </c>
      <c r="J5" s="1" t="str">
        <f>'INSCRIPTION MI'!J26&amp;", "&amp;'INSCRIPTION MI'!K26</f>
        <v>MARTIN, IZIA</v>
      </c>
      <c r="K5" s="1" t="e">
        <f>'INSCRIPTION MI'!J27&amp;", "&amp;'INSCRIPTION MI'!K27</f>
        <v>#N/A</v>
      </c>
    </row>
    <row r="6" spans="1:11">
      <c r="A6" s="1" t="str">
        <f>IF('INSCRIPTION MI'!C29="","",'INSCRIPTION MI'!C29)</f>
        <v>ASUR1</v>
      </c>
      <c r="B6" s="1" t="s">
        <v>366</v>
      </c>
      <c r="C6" s="1" t="str">
        <f>'INSCRIPTION MI'!C31&amp;", "&amp;'INSCRIPTION MI'!D31</f>
        <v>LE BOULC’H, Léa</v>
      </c>
      <c r="D6" s="1" t="str">
        <f>'INSCRIPTION MI'!C32&amp;", "&amp;'INSCRIPTION MI'!D32</f>
        <v>WEYMAN, Rebecca</v>
      </c>
      <c r="E6" s="1" t="str">
        <f>'INSCRIPTION MI'!C33&amp;", "&amp;'INSCRIPTION MI'!D33</f>
        <v>ANGELE, Loulia</v>
      </c>
      <c r="F6" s="1" t="str">
        <f>'INSCRIPTION MI'!C34&amp;", "&amp;'INSCRIPTION MI'!D34</f>
        <v>MEIGNEN, Justine</v>
      </c>
      <c r="G6" s="1" t="str">
        <f>'INSCRIPTION MI'!C35&amp;", "&amp;'INSCRIPTION MI'!D35</f>
        <v>ANTE, Nikola</v>
      </c>
      <c r="H6" s="1" t="str">
        <f>'INSCRIPTION MI'!C36&amp;", "&amp;'INSCRIPTION MI'!D36</f>
        <v>LE POTTIER, Kévin</v>
      </c>
      <c r="I6" s="1" t="str">
        <f>'INSCRIPTION MI'!C37&amp;", "&amp;'INSCRIPTION MI'!D37</f>
        <v>GUILLEMOT, Clément</v>
      </c>
      <c r="J6" s="1" t="str">
        <f>'INSCRIPTION MI'!C38&amp;", "&amp;'INSCRIPTION MI'!D38</f>
        <v>LAMOUR, Alexis</v>
      </c>
      <c r="K6" s="1" t="e">
        <f>'INSCRIPTION MI'!C39&amp;", "&amp;'INSCRIPTION MI'!D39</f>
        <v>#N/A</v>
      </c>
    </row>
    <row r="7" spans="1:11">
      <c r="A7" s="1" t="str">
        <f>IF('INSCRIPTION MI'!J29="","",'INSCRIPTION MI'!J29)</f>
        <v/>
      </c>
      <c r="B7" s="1" t="s">
        <v>367</v>
      </c>
      <c r="C7" s="1" t="str">
        <f>'INSCRIPTION MI'!J31&amp;", "&amp;'INSCRIPTION MI'!K31</f>
        <v>LECLERCQ, Manon</v>
      </c>
      <c r="D7" s="1" t="str">
        <f>'INSCRIPTION MI'!J32&amp;", "&amp;'INSCRIPTION MI'!K32</f>
        <v xml:space="preserve">BOUREL, Pierre </v>
      </c>
      <c r="E7" s="1" t="str">
        <f>'INSCRIPTION MI'!J33&amp;", "&amp;'INSCRIPTION MI'!K33</f>
        <v>PIPAUD-BOURSERIE, NAIA</v>
      </c>
      <c r="F7" s="1" t="e">
        <f>'INSCRIPTION MI'!J34&amp;", "&amp;'INSCRIPTION MI'!K34</f>
        <v>#N/A</v>
      </c>
      <c r="G7" s="1" t="e">
        <f>'INSCRIPTION MI'!J35&amp;", "&amp;'INSCRIPTION MI'!K35</f>
        <v>#N/A</v>
      </c>
      <c r="H7" s="1" t="e">
        <f>'INSCRIPTION MI'!J36&amp;", "&amp;'INSCRIPTION MI'!K36</f>
        <v>#N/A</v>
      </c>
      <c r="I7" s="1" t="e">
        <f>'INSCRIPTION MI'!J37&amp;", "&amp;'INSCRIPTION MI'!K37</f>
        <v>#N/A</v>
      </c>
      <c r="J7" s="1" t="e">
        <f>'INSCRIPTION MI'!J38&amp;", "&amp;'INSCRIPTION MI'!K38</f>
        <v>#N/A</v>
      </c>
      <c r="K7" s="1" t="e">
        <f>'INSCRIPTION MI'!J39&amp;", "&amp;'INSCRIPTION MI'!K39</f>
        <v>#N/A</v>
      </c>
    </row>
    <row r="8" spans="1:11">
      <c r="A8" s="1" t="str">
        <f>IF('INSCRIPTION MI'!C41="","",'INSCRIPTION MI'!C41)</f>
        <v/>
      </c>
      <c r="B8" s="1" t="s">
        <v>368</v>
      </c>
      <c r="C8" s="1" t="e">
        <f>'INSCRIPTION MI'!C43&amp;", "&amp;'INSCRIPTION MI'!D43</f>
        <v>#N/A</v>
      </c>
      <c r="D8" s="1" t="e">
        <f>'INSCRIPTION MI'!C44&amp;", "&amp;'INSCRIPTION MI'!D44</f>
        <v>#N/A</v>
      </c>
      <c r="E8" s="1" t="e">
        <f>'INSCRIPTION MI'!C45&amp;", "&amp;'INSCRIPTION MI'!D45</f>
        <v>#N/A</v>
      </c>
      <c r="F8" s="1" t="e">
        <f>'INSCRIPTION MI'!C46&amp;", "&amp;'INSCRIPTION MI'!D46</f>
        <v>#N/A</v>
      </c>
      <c r="G8" s="1" t="e">
        <f>'INSCRIPTION MI'!C47&amp;", "&amp;'INSCRIPTION MI'!D47</f>
        <v>#N/A</v>
      </c>
      <c r="H8" s="1" t="e">
        <f>'INSCRIPTION MI'!C48&amp;", "&amp;'INSCRIPTION MI'!D48</f>
        <v>#N/A</v>
      </c>
      <c r="I8" s="1" t="e">
        <f>'INSCRIPTION MI'!C49&amp;", "&amp;'INSCRIPTION MI'!D49</f>
        <v>#N/A</v>
      </c>
      <c r="J8" s="1" t="e">
        <f>'INSCRIPTION MI'!C50&amp;", "&amp;'INSCRIPTION MI'!D50</f>
        <v>#N/A</v>
      </c>
      <c r="K8" s="1" t="e">
        <f>'INSCRIPTION MI'!C51&amp;", "&amp;'INSCRIPTION MI'!D51</f>
        <v>#N/A</v>
      </c>
    </row>
    <row r="9" spans="1:11">
      <c r="A9" s="1" t="str">
        <f>IF('INSCRIPTION MI'!J41="","",'INSCRIPTION MI'!J41)</f>
        <v/>
      </c>
      <c r="B9" s="1" t="s">
        <v>369</v>
      </c>
      <c r="C9" s="1" t="e">
        <f>'INSCRIPTION MI'!J43&amp;", "&amp;'INSCRIPTION MI'!K43</f>
        <v>#N/A</v>
      </c>
      <c r="D9" s="1" t="e">
        <f>'INSCRIPTION MI'!J44&amp;", "&amp;'INSCRIPTION MI'!K44</f>
        <v>#N/A</v>
      </c>
      <c r="E9" s="1" t="e">
        <f>'INSCRIPTION MI'!J45&amp;", "&amp;'INSCRIPTION MI'!K45</f>
        <v>#N/A</v>
      </c>
      <c r="F9" s="1" t="e">
        <f>'INSCRIPTION MI'!J46&amp;", "&amp;'INSCRIPTION MI'!K46</f>
        <v>#N/A</v>
      </c>
      <c r="G9" s="1" t="e">
        <f>'INSCRIPTION MI'!J47&amp;", "&amp;'INSCRIPTION MI'!K47</f>
        <v>#N/A</v>
      </c>
      <c r="H9" s="1" t="e">
        <f>'INSCRIPTION MI'!J48&amp;", "&amp;'INSCRIPTION MI'!K48</f>
        <v>#N/A</v>
      </c>
      <c r="I9" s="1" t="e">
        <f>'INSCRIPTION MI'!J49&amp;", "&amp;'INSCRIPTION MI'!K49</f>
        <v>#N/A</v>
      </c>
      <c r="J9" s="1" t="e">
        <f>'INSCRIPTION MI'!J50&amp;", "&amp;'INSCRIPTION MI'!K50</f>
        <v>#N/A</v>
      </c>
      <c r="K9" s="1" t="e">
        <f>'INSCRIPTION MI'!J51&amp;", "&amp;'INSCRIPTION MI'!K51</f>
        <v>#N/A</v>
      </c>
    </row>
    <row r="10" spans="1:11">
      <c r="A10" s="1" t="str">
        <f>IF('INSCRIPTION MI'!C53="","",'INSCRIPTION MI'!C53)</f>
        <v/>
      </c>
      <c r="B10" s="1" t="s">
        <v>370</v>
      </c>
      <c r="C10" s="1" t="e">
        <f>'INSCRIPTION MI'!C55&amp;", "&amp;'INSCRIPTION MI'!D55</f>
        <v>#N/A</v>
      </c>
      <c r="D10" s="1" t="e">
        <f>'INSCRIPTION MI'!C56&amp;", "&amp;'INSCRIPTION MI'!D56</f>
        <v>#N/A</v>
      </c>
      <c r="E10" s="1" t="e">
        <f>'INSCRIPTION MI'!C57&amp;", "&amp;'INSCRIPTION MI'!D57</f>
        <v>#N/A</v>
      </c>
      <c r="F10" s="1" t="e">
        <f>'INSCRIPTION MI'!C58&amp;", "&amp;'INSCRIPTION MI'!D58</f>
        <v>#N/A</v>
      </c>
      <c r="G10" s="1" t="e">
        <f>'INSCRIPTION MI'!C59&amp;", "&amp;'INSCRIPTION MI'!D59</f>
        <v>#N/A</v>
      </c>
      <c r="H10" s="1" t="e">
        <f>'INSCRIPTION MI'!C60&amp;", "&amp;'INSCRIPTION MI'!D60</f>
        <v>#N/A</v>
      </c>
      <c r="I10" s="1" t="e">
        <f>'INSCRIPTION MI'!C61&amp;", "&amp;'INSCRIPTION MI'!D61</f>
        <v>#N/A</v>
      </c>
      <c r="J10" s="1" t="e">
        <f>'INSCRIPTION MI'!C62&amp;", "&amp;'INSCRIPTION MI'!D62</f>
        <v>#N/A</v>
      </c>
      <c r="K10" s="1" t="e">
        <f>'INSCRIPTION MI'!C63&amp;", "&amp;'INSCRIPTION MI'!D63</f>
        <v>#N/A</v>
      </c>
    </row>
    <row r="11" spans="1:11">
      <c r="A11" s="1" t="str">
        <f>IF('INSCRIPTION MI'!J53="","",'INSCRIPTION MI'!J53)</f>
        <v/>
      </c>
      <c r="B11" s="1" t="s">
        <v>371</v>
      </c>
      <c r="C11" s="1" t="e">
        <f>'INSCRIPTION MI'!J55&amp;", "&amp;'INSCRIPTION MI'!K55</f>
        <v>#N/A</v>
      </c>
      <c r="D11" s="1" t="e">
        <f>'INSCRIPTION MI'!J56&amp;", "&amp;'INSCRIPTION MI'!K56</f>
        <v>#N/A</v>
      </c>
      <c r="E11" s="1" t="e">
        <f>'INSCRIPTION MI'!J57&amp;", "&amp;'INSCRIPTION MI'!K57</f>
        <v>#N/A</v>
      </c>
      <c r="F11" s="1" t="e">
        <f>'INSCRIPTION MI'!J58&amp;", "&amp;'INSCRIPTION MI'!K58</f>
        <v>#N/A</v>
      </c>
      <c r="G11" s="1" t="e">
        <f>'INSCRIPTION MI'!J59&amp;", "&amp;'INSCRIPTION MI'!K59</f>
        <v>#N/A</v>
      </c>
      <c r="H11" s="1" t="e">
        <f>'INSCRIPTION MI'!J60&amp;", "&amp;'INSCRIPTION MI'!K60</f>
        <v>#N/A</v>
      </c>
      <c r="I11" s="1" t="e">
        <f>'INSCRIPTION MI'!J61&amp;", "&amp;'INSCRIPTION MI'!K61</f>
        <v>#N/A</v>
      </c>
      <c r="J11" s="1" t="e">
        <f>'INSCRIPTION MI'!J62&amp;", "&amp;'INSCRIPTION MI'!K62</f>
        <v>#N/A</v>
      </c>
      <c r="K11" s="1" t="e">
        <f>'INSCRIPTION MI'!J63&amp;", "&amp;'INSCRIPTION MI'!K63</f>
        <v>#N/A</v>
      </c>
    </row>
    <row r="12" spans="1:11">
      <c r="A12" s="1" t="str">
        <f>IF('INSCRIPTION MI'!C65="","",'INSCRIPTION MI'!C65)</f>
        <v/>
      </c>
      <c r="B12" s="1" t="s">
        <v>372</v>
      </c>
      <c r="C12" s="1" t="e">
        <f>'INSCRIPTION MI'!C67&amp;", "&amp;'INSCRIPTION MI'!D67</f>
        <v>#N/A</v>
      </c>
      <c r="D12" s="1" t="e">
        <f>'INSCRIPTION MI'!C68&amp;", "&amp;'INSCRIPTION MI'!D68</f>
        <v>#N/A</v>
      </c>
      <c r="E12" s="1" t="e">
        <f>'INSCRIPTION MI'!C69&amp;", "&amp;'INSCRIPTION MI'!D69</f>
        <v>#N/A</v>
      </c>
      <c r="F12" s="1" t="e">
        <f>'INSCRIPTION MI'!C70&amp;", "&amp;'INSCRIPTION MI'!D70</f>
        <v>#N/A</v>
      </c>
      <c r="G12" s="1" t="e">
        <f>'INSCRIPTION MI'!C71&amp;", "&amp;'INSCRIPTION MI'!D71</f>
        <v>#N/A</v>
      </c>
      <c r="H12" s="1" t="e">
        <f>'INSCRIPTION MI'!C72&amp;", "&amp;'INSCRIPTION MI'!D72</f>
        <v>#N/A</v>
      </c>
      <c r="I12" s="1" t="e">
        <f>'INSCRIPTION MI'!C73&amp;", "&amp;'INSCRIPTION MI'!D73</f>
        <v>#N/A</v>
      </c>
      <c r="J12" s="1" t="e">
        <f>'INSCRIPTION MI'!C74&amp;", "&amp;'INSCRIPTION MI'!D74</f>
        <v>#N/A</v>
      </c>
      <c r="K12" s="1" t="e">
        <f>'INSCRIPTION MI'!C75&amp;", "&amp;'INSCRIPTION MI'!D75</f>
        <v>#N/A</v>
      </c>
    </row>
    <row r="13" spans="1:11">
      <c r="A13" s="1" t="str">
        <f>IF('INSCRIPTION MI'!J65="","",'INSCRIPTION MI'!J65)</f>
        <v/>
      </c>
      <c r="B13" s="1" t="s">
        <v>373</v>
      </c>
      <c r="C13" s="1" t="e">
        <f>'INSCRIPTION MI'!J67&amp;", "&amp;'INSCRIPTION MI'!K67</f>
        <v>#N/A</v>
      </c>
      <c r="D13" s="1" t="e">
        <f>'INSCRIPTION MI'!J68&amp;", "&amp;'INSCRIPTION MI'!K68</f>
        <v>#N/A</v>
      </c>
      <c r="E13" s="1" t="e">
        <f>'INSCRIPTION MI'!J69&amp;", "&amp;'INSCRIPTION MI'!K69</f>
        <v>#N/A</v>
      </c>
      <c r="F13" s="1" t="e">
        <f>'INSCRIPTION MI'!J70&amp;", "&amp;'INSCRIPTION MI'!K70</f>
        <v>#N/A</v>
      </c>
      <c r="G13" s="1" t="e">
        <f>'INSCRIPTION MI'!J71&amp;", "&amp;'INSCRIPTION MI'!K71</f>
        <v>#N/A</v>
      </c>
      <c r="H13" s="1" t="e">
        <f>'INSCRIPTION MI'!J72&amp;", "&amp;'INSCRIPTION MI'!K72</f>
        <v>#N/A</v>
      </c>
      <c r="I13" s="1" t="e">
        <f>'INSCRIPTION MI'!J73&amp;", "&amp;'INSCRIPTION MI'!K73</f>
        <v>#N/A</v>
      </c>
      <c r="J13" s="1" t="e">
        <f>'INSCRIPTION MI'!J74&amp;", "&amp;'INSCRIPTION MI'!K74</f>
        <v>#N/A</v>
      </c>
      <c r="K13" s="1" t="e">
        <f>'INSCRIPTION MI'!J75&amp;", "&amp;'INSCRIPTION MI'!K75</f>
        <v>#N/A</v>
      </c>
    </row>
    <row r="14" spans="1:11">
      <c r="A14" s="1" t="str">
        <f>IF('INSCRIPTION MI'!C77="","",'INSCRIPTION MI'!C77)</f>
        <v/>
      </c>
      <c r="B14" s="1" t="s">
        <v>374</v>
      </c>
      <c r="C14" s="1" t="e">
        <f>'INSCRIPTION MI'!C79&amp;", "&amp;'INSCRIPTION MI'!D79</f>
        <v>#N/A</v>
      </c>
      <c r="D14" s="1" t="e">
        <f>'INSCRIPTION MI'!C80&amp;", "&amp;'INSCRIPTION MI'!D80</f>
        <v>#N/A</v>
      </c>
      <c r="E14" s="1" t="e">
        <f>'INSCRIPTION MI'!C81&amp;", "&amp;'INSCRIPTION MI'!D81</f>
        <v>#N/A</v>
      </c>
      <c r="F14" s="1" t="e">
        <f>'INSCRIPTION MI'!C82&amp;", "&amp;'INSCRIPTION MI'!D82</f>
        <v>#N/A</v>
      </c>
      <c r="G14" s="1" t="e">
        <f>'INSCRIPTION MI'!C83&amp;", "&amp;'INSCRIPTION MI'!D83</f>
        <v>#N/A</v>
      </c>
      <c r="H14" s="1" t="e">
        <f>'INSCRIPTION MI'!C84&amp;", "&amp;'INSCRIPTION MI'!D84</f>
        <v>#N/A</v>
      </c>
      <c r="I14" s="1" t="e">
        <f>'INSCRIPTION MI'!C85&amp;", "&amp;'INSCRIPTION MI'!D85</f>
        <v>#N/A</v>
      </c>
      <c r="J14" s="1" t="e">
        <f>'INSCRIPTION MI'!C86&amp;", "&amp;'INSCRIPTION MI'!D86</f>
        <v>#N/A</v>
      </c>
      <c r="K14" s="1" t="e">
        <f>'INSCRIPTION MI'!C87&amp;", "&amp;'INSCRIPTION MI'!D87</f>
        <v>#N/A</v>
      </c>
    </row>
    <row r="15" spans="1:11">
      <c r="A15" s="1" t="str">
        <f>IF('INSCRIPTION MI'!J77="","",'INSCRIPTION MI'!J77)</f>
        <v/>
      </c>
      <c r="B15" s="1" t="s">
        <v>375</v>
      </c>
      <c r="C15" s="1" t="e">
        <f>'INSCRIPTION MI'!J79&amp;", "&amp;'INSCRIPTION MI'!K79</f>
        <v>#N/A</v>
      </c>
      <c r="D15" s="1" t="e">
        <f>'INSCRIPTION MI'!J80&amp;", "&amp;'INSCRIPTION MI'!K80</f>
        <v>#N/A</v>
      </c>
      <c r="E15" s="1" t="e">
        <f>'INSCRIPTION MI'!J81&amp;", "&amp;'INSCRIPTION MI'!K81</f>
        <v>#N/A</v>
      </c>
      <c r="F15" s="1" t="e">
        <f>'INSCRIPTION MI'!J82&amp;", "&amp;'INSCRIPTION MI'!K82</f>
        <v>#N/A</v>
      </c>
      <c r="G15" s="1" t="e">
        <f>'INSCRIPTION MI'!J83&amp;", "&amp;'INSCRIPTION MI'!K83</f>
        <v>#N/A</v>
      </c>
      <c r="H15" s="1" t="e">
        <f>'INSCRIPTION MI'!J84&amp;", "&amp;'INSCRIPTION MI'!K84</f>
        <v>#N/A</v>
      </c>
      <c r="I15" s="1" t="e">
        <f>'INSCRIPTION MI'!J85&amp;", "&amp;'INSCRIPTION MI'!K85</f>
        <v>#N/A</v>
      </c>
      <c r="J15" s="1" t="e">
        <f>'INSCRIPTION MI'!J86&amp;", "&amp;'INSCRIPTION MI'!K86</f>
        <v>#N/A</v>
      </c>
      <c r="K15" s="1" t="e">
        <f>'INSCRIPTION MI'!J87&amp;", "&amp;'INSCRIPTION MI'!K87</f>
        <v>#N/A</v>
      </c>
    </row>
    <row r="16" spans="1:11">
      <c r="A16" s="1" t="str">
        <f>IF('INSCRIPTION MI'!C89="","",'INSCRIPTION MI'!C89)</f>
        <v/>
      </c>
      <c r="B16" s="1" t="s">
        <v>376</v>
      </c>
      <c r="C16" s="1" t="e">
        <f>'INSCRIPTION MI'!C91&amp;", "&amp;'INSCRIPTION MI'!D91</f>
        <v>#N/A</v>
      </c>
      <c r="D16" s="1" t="e">
        <f>'INSCRIPTION MI'!C92&amp;", "&amp;'INSCRIPTION MI'!D92</f>
        <v>#N/A</v>
      </c>
      <c r="E16" s="1" t="e">
        <f>'INSCRIPTION MI'!C93&amp;", "&amp;'INSCRIPTION MI'!D93</f>
        <v>#N/A</v>
      </c>
      <c r="F16" s="1" t="e">
        <f>'INSCRIPTION MI'!C94&amp;", "&amp;'INSCRIPTION MI'!D94</f>
        <v>#N/A</v>
      </c>
      <c r="G16" s="1" t="e">
        <f>'INSCRIPTION MI'!C95&amp;", "&amp;'INSCRIPTION MI'!D95</f>
        <v>#N/A</v>
      </c>
      <c r="H16" s="1" t="e">
        <f>'INSCRIPTION MI'!C96&amp;", "&amp;'INSCRIPTION MI'!D96</f>
        <v>#N/A</v>
      </c>
      <c r="I16" s="1" t="e">
        <f>'INSCRIPTION MI'!C97&amp;", "&amp;'INSCRIPTION MI'!D97</f>
        <v>#N/A</v>
      </c>
      <c r="J16" s="1" t="e">
        <f>'INSCRIPTION MI'!C98&amp;", "&amp;'INSCRIPTION MI'!D98</f>
        <v>#N/A</v>
      </c>
      <c r="K16" s="1" t="e">
        <f>'INSCRIPTION MI'!C99&amp;", "&amp;'INSCRIPTION MI'!D99</f>
        <v>#N/A</v>
      </c>
    </row>
    <row r="17" spans="1:11">
      <c r="A17" s="1" t="str">
        <f>IF('INSCRIPTION MI'!J89="","",'INSCRIPTION MI'!J89)</f>
        <v/>
      </c>
      <c r="B17" s="1" t="s">
        <v>377</v>
      </c>
      <c r="C17" s="1" t="e">
        <f>'INSCRIPTION MI'!J91&amp;", "&amp;'INSCRIPTION MI'!K91</f>
        <v>#N/A</v>
      </c>
      <c r="D17" s="1" t="e">
        <f>'INSCRIPTION MI'!J92&amp;", "&amp;'INSCRIPTION MI'!K92</f>
        <v>#N/A</v>
      </c>
      <c r="E17" s="1" t="e">
        <f>'INSCRIPTION MI'!J93&amp;", "&amp;'INSCRIPTION MI'!K93</f>
        <v>#N/A</v>
      </c>
      <c r="F17" s="1" t="e">
        <f>'INSCRIPTION MI'!J94&amp;", "&amp;'INSCRIPTION MI'!K94</f>
        <v>#N/A</v>
      </c>
      <c r="G17" s="1" t="e">
        <f>'INSCRIPTION MI'!J95&amp;", "&amp;'INSCRIPTION MI'!K95</f>
        <v>#N/A</v>
      </c>
      <c r="H17" s="1" t="e">
        <f>'INSCRIPTION MI'!J96&amp;", "&amp;'INSCRIPTION MI'!K96</f>
        <v>#N/A</v>
      </c>
      <c r="I17" s="1" t="e">
        <f>'INSCRIPTION MI'!J97&amp;", "&amp;'INSCRIPTION MI'!K97</f>
        <v>#N/A</v>
      </c>
      <c r="J17" s="1" t="e">
        <f>'INSCRIPTION MI'!J98&amp;", "&amp;'INSCRIPTION MI'!K98</f>
        <v>#N/A</v>
      </c>
      <c r="K17" s="1" t="e">
        <f>'INSCRIPTION MI'!J99&amp;", "&amp;'INSCRIPTION MI'!K99</f>
        <v>#N/A</v>
      </c>
    </row>
    <row r="18" spans="1:11">
      <c r="A18" s="1" t="str">
        <f>IF('INSCRIPTION MI'!C101="","",'INSCRIPTION MI'!C101)</f>
        <v/>
      </c>
      <c r="B18" s="1" t="s">
        <v>378</v>
      </c>
      <c r="C18" s="1" t="e">
        <f>'INSCRIPTION MI'!C103&amp;", "&amp;'INSCRIPTION MI'!D103</f>
        <v>#N/A</v>
      </c>
      <c r="D18" s="1" t="e">
        <f>'INSCRIPTION MI'!C104&amp;", "&amp;'INSCRIPTION MI'!D104</f>
        <v>#N/A</v>
      </c>
      <c r="E18" s="1" t="e">
        <f>'INSCRIPTION MI'!C105&amp;", "&amp;'INSCRIPTION MI'!D105</f>
        <v>#N/A</v>
      </c>
      <c r="F18" s="1" t="e">
        <f>'INSCRIPTION MI'!C106&amp;", "&amp;'INSCRIPTION MI'!D106</f>
        <v>#N/A</v>
      </c>
      <c r="G18" s="1" t="e">
        <f>'INSCRIPTION MI'!C107&amp;", "&amp;'INSCRIPTION MI'!D107</f>
        <v>#N/A</v>
      </c>
      <c r="H18" s="1" t="e">
        <f>'INSCRIPTION MI'!C108&amp;", "&amp;'INSCRIPTION MI'!D108</f>
        <v>#N/A</v>
      </c>
      <c r="I18" s="1" t="e">
        <f>'INSCRIPTION MI'!C109&amp;", "&amp;'INSCRIPTION MI'!D109</f>
        <v>#N/A</v>
      </c>
      <c r="J18" s="1" t="e">
        <f>'INSCRIPTION MI'!C110&amp;", "&amp;'INSCRIPTION MI'!D110</f>
        <v>#N/A</v>
      </c>
      <c r="K18" s="1" t="e">
        <f>'INSCRIPTION MI'!C111&amp;", "&amp;'INSCRIPTION MI'!D111</f>
        <v>#N/A</v>
      </c>
    </row>
    <row r="19" spans="1:11">
      <c r="A19" s="1" t="str">
        <f>IF('INSCRIPTION MI'!J101="","",'INSCRIPTION MI'!J101)</f>
        <v/>
      </c>
      <c r="B19" s="1" t="s">
        <v>379</v>
      </c>
      <c r="C19" s="1" t="e">
        <f>'INSCRIPTION MI'!J103&amp;", "&amp;'INSCRIPTION MI'!K103</f>
        <v>#N/A</v>
      </c>
      <c r="D19" s="1" t="e">
        <f>'INSCRIPTION MI'!J104&amp;", "&amp;'INSCRIPTION MI'!K104</f>
        <v>#N/A</v>
      </c>
      <c r="E19" s="1" t="e">
        <f>'INSCRIPTION MI'!J105&amp;", "&amp;'INSCRIPTION MI'!K105</f>
        <v>#N/A</v>
      </c>
      <c r="F19" s="1" t="e">
        <f>'INSCRIPTION MI'!J106&amp;", "&amp;'INSCRIPTION MI'!K106</f>
        <v>#N/A</v>
      </c>
      <c r="G19" s="1" t="e">
        <f>'INSCRIPTION MI'!J107&amp;", "&amp;'INSCRIPTION MI'!K107</f>
        <v>#N/A</v>
      </c>
      <c r="H19" s="1" t="e">
        <f>'INSCRIPTION MI'!J108&amp;", "&amp;'INSCRIPTION MI'!K108</f>
        <v>#N/A</v>
      </c>
      <c r="I19" s="1" t="e">
        <f>'INSCRIPTION MI'!J109&amp;", "&amp;'INSCRIPTION MI'!K109</f>
        <v>#N/A</v>
      </c>
      <c r="J19" s="1" t="e">
        <f>'INSCRIPTION MI'!J110&amp;", "&amp;'INSCRIPTION MI'!K110</f>
        <v>#N/A</v>
      </c>
      <c r="K19" s="1" t="e">
        <f>'INSCRIPTION MI'!J111&amp;", "&amp;'INSCRIPTION MI'!K111</f>
        <v>#N/A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"/>
  <sheetViews>
    <sheetView zoomScaleNormal="100" workbookViewId="0">
      <selection activeCell="B2" sqref="B2"/>
    </sheetView>
  </sheetViews>
  <sheetFormatPr baseColWidth="10" defaultColWidth="11.5703125" defaultRowHeight="15"/>
  <sheetData>
    <row r="1" spans="1:7" ht="15.75" customHeight="1">
      <c r="B1" t="s">
        <v>380</v>
      </c>
      <c r="C1" t="s">
        <v>381</v>
      </c>
      <c r="D1" t="s">
        <v>380</v>
      </c>
      <c r="E1" t="s">
        <v>382</v>
      </c>
      <c r="F1" t="s">
        <v>383</v>
      </c>
      <c r="G1" t="s">
        <v>381</v>
      </c>
    </row>
    <row r="2" spans="1:7" ht="17.25">
      <c r="A2" t="s">
        <v>384</v>
      </c>
    </row>
    <row r="3" spans="1:7">
      <c r="A3" t="s">
        <v>385</v>
      </c>
    </row>
    <row r="4" spans="1:7">
      <c r="A4" t="s">
        <v>386</v>
      </c>
    </row>
    <row r="5" spans="1:7">
      <c r="A5" t="s">
        <v>387</v>
      </c>
    </row>
    <row r="6" spans="1:7">
      <c r="A6" t="s">
        <v>388</v>
      </c>
    </row>
    <row r="7" spans="1:7">
      <c r="A7" t="s">
        <v>389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5"/>
  <sheetViews>
    <sheetView zoomScaleNormal="100" workbookViewId="0">
      <selection activeCell="A5" sqref="A5"/>
    </sheetView>
  </sheetViews>
  <sheetFormatPr baseColWidth="10" defaultColWidth="11.5703125" defaultRowHeight="15"/>
  <sheetData>
    <row r="1" spans="1:1">
      <c r="A1" t="s">
        <v>390</v>
      </c>
    </row>
    <row r="2" spans="1:1">
      <c r="A2" t="s">
        <v>391</v>
      </c>
    </row>
    <row r="3" spans="1:1">
      <c r="A3" t="s">
        <v>392</v>
      </c>
    </row>
    <row r="4" spans="1:1">
      <c r="A4" t="s">
        <v>393</v>
      </c>
    </row>
    <row r="5" spans="1:1">
      <c r="A5">
        <v>50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75"/>
  <sheetViews>
    <sheetView zoomScale="60" zoomScaleNormal="60" workbookViewId="0">
      <selection activeCell="C43" sqref="C43"/>
    </sheetView>
  </sheetViews>
  <sheetFormatPr baseColWidth="10" defaultColWidth="10.42578125" defaultRowHeight="14.25" customHeight="1"/>
  <cols>
    <col min="1" max="1" width="15" style="1" customWidth="1"/>
    <col min="2" max="2" width="17.42578125" style="1" customWidth="1"/>
    <col min="3" max="3" width="15.85546875" style="1" customWidth="1"/>
    <col min="4" max="4" width="10.42578125" style="1" customWidth="1"/>
    <col min="5" max="5" width="40.85546875" style="1" customWidth="1"/>
  </cols>
  <sheetData>
    <row r="1" spans="1:7" ht="15">
      <c r="A1" s="17" t="s">
        <v>27</v>
      </c>
      <c r="B1" s="18" t="s">
        <v>28</v>
      </c>
      <c r="C1" s="18" t="s">
        <v>29</v>
      </c>
      <c r="D1" s="18" t="s">
        <v>30</v>
      </c>
      <c r="E1" s="18" t="s">
        <v>31</v>
      </c>
    </row>
    <row r="2" spans="1:7" ht="15">
      <c r="A2" s="19" t="s">
        <v>32</v>
      </c>
      <c r="B2" s="19" t="s">
        <v>33</v>
      </c>
      <c r="C2" s="19" t="s">
        <v>34</v>
      </c>
      <c r="D2" s="19" t="s">
        <v>35</v>
      </c>
      <c r="E2" s="19" t="s">
        <v>36</v>
      </c>
    </row>
    <row r="3" spans="1:7" ht="15">
      <c r="A3" s="19">
        <v>1068772</v>
      </c>
      <c r="B3" s="19" t="s">
        <v>37</v>
      </c>
      <c r="C3" s="19" t="s">
        <v>38</v>
      </c>
      <c r="D3" s="19" t="s">
        <v>35</v>
      </c>
      <c r="E3" s="19" t="s">
        <v>36</v>
      </c>
    </row>
    <row r="4" spans="1:7" ht="30">
      <c r="A4" s="19">
        <v>1020438</v>
      </c>
      <c r="B4" s="19" t="s">
        <v>39</v>
      </c>
      <c r="C4" s="19" t="s">
        <v>40</v>
      </c>
      <c r="D4" s="19" t="s">
        <v>35</v>
      </c>
      <c r="E4" s="19" t="s">
        <v>36</v>
      </c>
      <c r="G4" s="19"/>
    </row>
    <row r="5" spans="1:7" ht="15">
      <c r="A5" s="19">
        <v>1062677</v>
      </c>
      <c r="B5" s="19" t="s">
        <v>41</v>
      </c>
      <c r="C5" s="19" t="s">
        <v>40</v>
      </c>
      <c r="D5" s="19" t="s">
        <v>35</v>
      </c>
      <c r="E5" s="19" t="s">
        <v>36</v>
      </c>
      <c r="G5" s="19"/>
    </row>
    <row r="6" spans="1:7" ht="15">
      <c r="A6" s="19">
        <v>1068766</v>
      </c>
      <c r="B6" s="19" t="s">
        <v>42</v>
      </c>
      <c r="C6" s="19" t="s">
        <v>43</v>
      </c>
      <c r="D6" s="19" t="s">
        <v>35</v>
      </c>
      <c r="E6" s="19" t="s">
        <v>36</v>
      </c>
      <c r="G6" s="19"/>
    </row>
    <row r="7" spans="1:7" ht="15">
      <c r="A7" s="19">
        <v>1093930</v>
      </c>
      <c r="B7" s="19" t="s">
        <v>44</v>
      </c>
      <c r="C7" s="19" t="s">
        <v>45</v>
      </c>
      <c r="D7" s="19" t="s">
        <v>35</v>
      </c>
      <c r="E7" s="19" t="s">
        <v>36</v>
      </c>
      <c r="G7" s="19"/>
    </row>
    <row r="8" spans="1:7" ht="30">
      <c r="A8" s="19">
        <v>1045604</v>
      </c>
      <c r="B8" s="19" t="s">
        <v>46</v>
      </c>
      <c r="C8" s="19" t="s">
        <v>47</v>
      </c>
      <c r="D8" s="19" t="s">
        <v>35</v>
      </c>
      <c r="E8" s="19" t="s">
        <v>36</v>
      </c>
      <c r="G8" s="19"/>
    </row>
    <row r="9" spans="1:7" ht="15">
      <c r="A9" s="19">
        <v>1080181</v>
      </c>
      <c r="B9" s="19" t="s">
        <v>48</v>
      </c>
      <c r="C9" s="19" t="s">
        <v>49</v>
      </c>
      <c r="D9" s="19" t="s">
        <v>35</v>
      </c>
      <c r="E9" s="19" t="s">
        <v>36</v>
      </c>
      <c r="G9" s="19"/>
    </row>
    <row r="10" spans="1:7" ht="15">
      <c r="A10" s="19">
        <v>1078625</v>
      </c>
      <c r="B10" s="19" t="s">
        <v>50</v>
      </c>
      <c r="C10" s="19" t="s">
        <v>51</v>
      </c>
      <c r="D10" s="19" t="s">
        <v>35</v>
      </c>
      <c r="E10" s="19" t="s">
        <v>36</v>
      </c>
      <c r="G10" s="19"/>
    </row>
    <row r="11" spans="1:7" ht="15">
      <c r="A11" s="19">
        <v>1074530</v>
      </c>
      <c r="B11" s="19" t="s">
        <v>52</v>
      </c>
      <c r="C11" s="19" t="s">
        <v>53</v>
      </c>
      <c r="D11" s="19" t="s">
        <v>35</v>
      </c>
      <c r="E11" s="19" t="s">
        <v>36</v>
      </c>
      <c r="G11" s="19"/>
    </row>
    <row r="12" spans="1:7" ht="15">
      <c r="A12" s="19">
        <v>1007088</v>
      </c>
      <c r="B12" s="19" t="s">
        <v>54</v>
      </c>
      <c r="C12" s="19" t="s">
        <v>55</v>
      </c>
      <c r="D12" s="19" t="s">
        <v>35</v>
      </c>
      <c r="E12" s="19" t="s">
        <v>36</v>
      </c>
    </row>
    <row r="13" spans="1:7" ht="15">
      <c r="A13" s="19">
        <v>1060926</v>
      </c>
      <c r="B13" s="19" t="s">
        <v>56</v>
      </c>
      <c r="C13" s="19" t="s">
        <v>57</v>
      </c>
      <c r="D13" s="19" t="s">
        <v>35</v>
      </c>
      <c r="E13" s="19" t="s">
        <v>36</v>
      </c>
    </row>
    <row r="14" spans="1:7" ht="15">
      <c r="A14" s="19">
        <v>1093851</v>
      </c>
      <c r="B14" s="19" t="s">
        <v>58</v>
      </c>
      <c r="C14" s="19" t="s">
        <v>59</v>
      </c>
      <c r="D14" s="19" t="s">
        <v>35</v>
      </c>
      <c r="E14" s="19" t="s">
        <v>36</v>
      </c>
    </row>
    <row r="15" spans="1:7" ht="15">
      <c r="A15" s="19">
        <v>1060067</v>
      </c>
      <c r="B15" s="19" t="s">
        <v>60</v>
      </c>
      <c r="C15" s="19" t="s">
        <v>61</v>
      </c>
      <c r="D15" s="19" t="s">
        <v>35</v>
      </c>
      <c r="E15" s="19" t="s">
        <v>36</v>
      </c>
    </row>
    <row r="16" spans="1:7" ht="15">
      <c r="A16" s="19">
        <v>1053631</v>
      </c>
      <c r="B16" s="19" t="s">
        <v>62</v>
      </c>
      <c r="C16" s="19" t="s">
        <v>63</v>
      </c>
      <c r="D16" s="19" t="s">
        <v>35</v>
      </c>
      <c r="E16" s="19" t="s">
        <v>36</v>
      </c>
    </row>
    <row r="17" spans="1:5" ht="15">
      <c r="A17" s="19" t="s">
        <v>64</v>
      </c>
      <c r="B17" s="19" t="s">
        <v>65</v>
      </c>
      <c r="C17" s="19" t="s">
        <v>66</v>
      </c>
      <c r="D17" s="19" t="s">
        <v>35</v>
      </c>
      <c r="E17" s="19" t="s">
        <v>36</v>
      </c>
    </row>
    <row r="18" spans="1:5" ht="15">
      <c r="A18" s="19">
        <v>1092321</v>
      </c>
      <c r="B18" s="19" t="s">
        <v>67</v>
      </c>
      <c r="C18" s="19" t="s">
        <v>68</v>
      </c>
      <c r="D18" s="19" t="s">
        <v>69</v>
      </c>
      <c r="E18" s="19" t="s">
        <v>36</v>
      </c>
    </row>
    <row r="19" spans="1:5" ht="15">
      <c r="A19" s="19" t="s">
        <v>70</v>
      </c>
      <c r="B19" s="19" t="s">
        <v>71</v>
      </c>
      <c r="C19" s="19" t="s">
        <v>72</v>
      </c>
      <c r="D19" s="19" t="s">
        <v>69</v>
      </c>
      <c r="E19" s="19" t="s">
        <v>36</v>
      </c>
    </row>
    <row r="20" spans="1:5" ht="15">
      <c r="A20" s="19" t="s">
        <v>73</v>
      </c>
      <c r="B20" s="19" t="s">
        <v>74</v>
      </c>
      <c r="C20" s="19" t="s">
        <v>75</v>
      </c>
      <c r="D20" s="19" t="s">
        <v>69</v>
      </c>
      <c r="E20" s="19" t="s">
        <v>36</v>
      </c>
    </row>
    <row r="21" spans="1:5" ht="15">
      <c r="A21" s="19">
        <v>1074095</v>
      </c>
      <c r="B21" s="19" t="s">
        <v>76</v>
      </c>
      <c r="C21" s="19" t="s">
        <v>77</v>
      </c>
      <c r="D21" s="19" t="s">
        <v>69</v>
      </c>
      <c r="E21" s="19" t="s">
        <v>36</v>
      </c>
    </row>
    <row r="22" spans="1:5" ht="15">
      <c r="A22" s="19">
        <v>1050753</v>
      </c>
      <c r="B22" s="19" t="s">
        <v>78</v>
      </c>
      <c r="C22" s="19" t="s">
        <v>79</v>
      </c>
      <c r="D22" s="19" t="s">
        <v>35</v>
      </c>
      <c r="E22" s="19" t="s">
        <v>36</v>
      </c>
    </row>
    <row r="23" spans="1:5" ht="15">
      <c r="A23" s="19">
        <v>1005750</v>
      </c>
      <c r="B23" s="19" t="s">
        <v>80</v>
      </c>
      <c r="C23" s="19" t="s">
        <v>81</v>
      </c>
      <c r="D23" s="19" t="s">
        <v>35</v>
      </c>
      <c r="E23" s="19" t="s">
        <v>36</v>
      </c>
    </row>
    <row r="24" spans="1:5" ht="15">
      <c r="A24" s="19" t="s">
        <v>82</v>
      </c>
      <c r="B24" s="19" t="s">
        <v>83</v>
      </c>
      <c r="C24" s="19" t="s">
        <v>53</v>
      </c>
      <c r="D24" s="19" t="s">
        <v>35</v>
      </c>
      <c r="E24" s="19" t="s">
        <v>84</v>
      </c>
    </row>
    <row r="25" spans="1:5" ht="15">
      <c r="A25" s="19">
        <v>1008808</v>
      </c>
      <c r="B25" s="19" t="s">
        <v>85</v>
      </c>
      <c r="C25" s="19" t="s">
        <v>86</v>
      </c>
      <c r="D25" s="19" t="s">
        <v>35</v>
      </c>
      <c r="E25" s="19" t="s">
        <v>36</v>
      </c>
    </row>
    <row r="26" spans="1:5" ht="15">
      <c r="A26" s="19">
        <v>1061438</v>
      </c>
      <c r="B26" s="19" t="s">
        <v>87</v>
      </c>
      <c r="C26" s="19" t="s">
        <v>88</v>
      </c>
      <c r="D26" s="19" t="s">
        <v>69</v>
      </c>
      <c r="E26" s="19" t="s">
        <v>36</v>
      </c>
    </row>
    <row r="27" spans="1:5" ht="15">
      <c r="A27" s="19">
        <v>1094658</v>
      </c>
      <c r="B27" s="19" t="s">
        <v>89</v>
      </c>
      <c r="C27" s="19" t="s">
        <v>90</v>
      </c>
      <c r="D27" s="19" t="s">
        <v>69</v>
      </c>
      <c r="E27" s="19" t="s">
        <v>36</v>
      </c>
    </row>
    <row r="28" spans="1:5" ht="15">
      <c r="A28" s="19">
        <v>1071390</v>
      </c>
      <c r="B28" s="19" t="s">
        <v>91</v>
      </c>
      <c r="C28" s="19" t="s">
        <v>92</v>
      </c>
      <c r="D28" s="19" t="s">
        <v>69</v>
      </c>
      <c r="E28" s="19" t="s">
        <v>36</v>
      </c>
    </row>
    <row r="29" spans="1:5" ht="15">
      <c r="A29" s="19">
        <v>1049815</v>
      </c>
      <c r="B29" s="19" t="s">
        <v>93</v>
      </c>
      <c r="C29" s="19" t="s">
        <v>94</v>
      </c>
      <c r="D29" s="19" t="s">
        <v>69</v>
      </c>
      <c r="E29" s="19" t="s">
        <v>36</v>
      </c>
    </row>
    <row r="30" spans="1:5" ht="15">
      <c r="A30" s="19">
        <v>1093939</v>
      </c>
      <c r="B30" s="19" t="s">
        <v>95</v>
      </c>
      <c r="C30" s="19" t="s">
        <v>68</v>
      </c>
      <c r="D30" s="19" t="s">
        <v>69</v>
      </c>
      <c r="E30" s="19" t="s">
        <v>36</v>
      </c>
    </row>
    <row r="31" spans="1:5" ht="15">
      <c r="A31" s="19" t="s">
        <v>96</v>
      </c>
      <c r="B31" s="19" t="s">
        <v>97</v>
      </c>
      <c r="C31" s="19" t="s">
        <v>98</v>
      </c>
      <c r="D31" s="19" t="s">
        <v>69</v>
      </c>
      <c r="E31" s="19" t="s">
        <v>36</v>
      </c>
    </row>
    <row r="32" spans="1:5" ht="15">
      <c r="A32" s="19" t="s">
        <v>99</v>
      </c>
      <c r="B32" s="19" t="s">
        <v>100</v>
      </c>
      <c r="C32" s="19" t="s">
        <v>101</v>
      </c>
      <c r="D32" s="19" t="s">
        <v>69</v>
      </c>
      <c r="E32" s="19" t="s">
        <v>36</v>
      </c>
    </row>
    <row r="33" spans="1:5" ht="15">
      <c r="A33" s="19">
        <v>1021066</v>
      </c>
      <c r="B33" s="19" t="s">
        <v>102</v>
      </c>
      <c r="C33" s="19" t="s">
        <v>103</v>
      </c>
      <c r="D33" s="19" t="s">
        <v>69</v>
      </c>
      <c r="E33" s="19" t="s">
        <v>36</v>
      </c>
    </row>
    <row r="34" spans="1:5" ht="15">
      <c r="A34" s="19" t="s">
        <v>104</v>
      </c>
      <c r="B34" s="19" t="s">
        <v>105</v>
      </c>
      <c r="C34" s="19" t="s">
        <v>106</v>
      </c>
      <c r="D34" s="19" t="s">
        <v>69</v>
      </c>
      <c r="E34" s="19" t="s">
        <v>107</v>
      </c>
    </row>
    <row r="35" spans="1:5" ht="15">
      <c r="A35" s="19">
        <v>1065879</v>
      </c>
      <c r="B35" s="19" t="s">
        <v>108</v>
      </c>
      <c r="C35" s="19" t="s">
        <v>109</v>
      </c>
      <c r="D35" s="19" t="s">
        <v>35</v>
      </c>
      <c r="E35" s="19" t="s">
        <v>110</v>
      </c>
    </row>
    <row r="36" spans="1:5" ht="30">
      <c r="A36" s="19">
        <v>1065878</v>
      </c>
      <c r="B36" s="19" t="s">
        <v>111</v>
      </c>
      <c r="C36" s="19" t="s">
        <v>112</v>
      </c>
      <c r="D36" s="19" t="s">
        <v>35</v>
      </c>
      <c r="E36" s="19" t="s">
        <v>110</v>
      </c>
    </row>
    <row r="37" spans="1:5" ht="15">
      <c r="A37" s="19">
        <v>1090358</v>
      </c>
      <c r="B37" s="19" t="s">
        <v>113</v>
      </c>
      <c r="C37" s="19" t="s">
        <v>114</v>
      </c>
      <c r="D37" s="19" t="s">
        <v>35</v>
      </c>
      <c r="E37" s="19" t="s">
        <v>110</v>
      </c>
    </row>
    <row r="38" spans="1:5" ht="15">
      <c r="A38" s="19">
        <v>1063217</v>
      </c>
      <c r="B38" s="19" t="s">
        <v>115</v>
      </c>
      <c r="C38" s="19" t="s">
        <v>116</v>
      </c>
      <c r="D38" s="19" t="s">
        <v>69</v>
      </c>
      <c r="E38" s="19" t="s">
        <v>110</v>
      </c>
    </row>
    <row r="39" spans="1:5" ht="15">
      <c r="A39" s="19">
        <v>1079331</v>
      </c>
      <c r="B39" s="19" t="s">
        <v>117</v>
      </c>
      <c r="C39" s="19" t="s">
        <v>118</v>
      </c>
      <c r="D39" s="19" t="s">
        <v>69</v>
      </c>
      <c r="E39" s="19" t="s">
        <v>110</v>
      </c>
    </row>
    <row r="40" spans="1:5" ht="15">
      <c r="A40" s="19">
        <v>1079182</v>
      </c>
      <c r="B40" s="19" t="s">
        <v>119</v>
      </c>
      <c r="C40" s="19" t="s">
        <v>120</v>
      </c>
      <c r="D40" s="19" t="s">
        <v>35</v>
      </c>
      <c r="E40" s="19" t="s">
        <v>110</v>
      </c>
    </row>
    <row r="41" spans="1:5" ht="15">
      <c r="A41" s="19">
        <v>1065873</v>
      </c>
      <c r="B41" s="19" t="s">
        <v>121</v>
      </c>
      <c r="C41" s="19" t="s">
        <v>90</v>
      </c>
      <c r="D41" s="19" t="s">
        <v>69</v>
      </c>
      <c r="E41" s="19" t="s">
        <v>110</v>
      </c>
    </row>
    <row r="42" spans="1:5" ht="15">
      <c r="A42" s="19">
        <v>1094244</v>
      </c>
      <c r="B42" s="19" t="s">
        <v>122</v>
      </c>
      <c r="C42" s="19" t="s">
        <v>123</v>
      </c>
      <c r="D42" s="19" t="s">
        <v>69</v>
      </c>
      <c r="E42" s="19" t="s">
        <v>110</v>
      </c>
    </row>
    <row r="43" spans="1:5" ht="15">
      <c r="A43" s="19" t="s">
        <v>124</v>
      </c>
      <c r="B43" s="19" t="s">
        <v>125</v>
      </c>
      <c r="C43" s="19" t="s">
        <v>126</v>
      </c>
      <c r="D43" s="19" t="s">
        <v>69</v>
      </c>
      <c r="E43" s="19" t="s">
        <v>127</v>
      </c>
    </row>
    <row r="44" spans="1:5" ht="15">
      <c r="A44" s="19">
        <v>1075812</v>
      </c>
      <c r="B44" s="19" t="s">
        <v>122</v>
      </c>
      <c r="C44" s="19" t="s">
        <v>128</v>
      </c>
      <c r="D44" s="19" t="s">
        <v>69</v>
      </c>
      <c r="E44" s="19" t="s">
        <v>127</v>
      </c>
    </row>
    <row r="45" spans="1:5" ht="15">
      <c r="A45" s="19" t="s">
        <v>129</v>
      </c>
      <c r="B45" s="19" t="s">
        <v>130</v>
      </c>
      <c r="C45" s="19" t="s">
        <v>131</v>
      </c>
      <c r="D45" s="19" t="s">
        <v>69</v>
      </c>
      <c r="E45" s="19" t="s">
        <v>110</v>
      </c>
    </row>
    <row r="46" spans="1:5" ht="15">
      <c r="A46" s="19" t="s">
        <v>132</v>
      </c>
      <c r="B46" s="19" t="s">
        <v>133</v>
      </c>
      <c r="C46" s="19" t="s">
        <v>134</v>
      </c>
      <c r="D46" s="19" t="s">
        <v>69</v>
      </c>
      <c r="E46" s="19" t="s">
        <v>110</v>
      </c>
    </row>
    <row r="47" spans="1:5" ht="15">
      <c r="A47" s="19">
        <v>1093033</v>
      </c>
      <c r="B47" s="19" t="s">
        <v>135</v>
      </c>
      <c r="C47" s="19" t="s">
        <v>136</v>
      </c>
      <c r="D47" s="19" t="s">
        <v>69</v>
      </c>
      <c r="E47" s="19" t="s">
        <v>110</v>
      </c>
    </row>
    <row r="48" spans="1:5" ht="15">
      <c r="A48" s="19">
        <v>1093685</v>
      </c>
      <c r="B48" s="19" t="s">
        <v>137</v>
      </c>
      <c r="C48" s="19" t="s">
        <v>138</v>
      </c>
      <c r="D48" s="19" t="s">
        <v>69</v>
      </c>
      <c r="E48" s="19" t="s">
        <v>127</v>
      </c>
    </row>
    <row r="49" spans="1:5" ht="30">
      <c r="A49" s="19">
        <v>1092039</v>
      </c>
      <c r="B49" s="19" t="s">
        <v>139</v>
      </c>
      <c r="C49" s="19" t="s">
        <v>140</v>
      </c>
      <c r="D49" s="19" t="s">
        <v>69</v>
      </c>
      <c r="E49" s="19" t="s">
        <v>127</v>
      </c>
    </row>
    <row r="50" spans="1:5" ht="15">
      <c r="A50" s="19">
        <v>1080381</v>
      </c>
      <c r="B50" s="19" t="s">
        <v>141</v>
      </c>
      <c r="C50" s="19" t="s">
        <v>142</v>
      </c>
      <c r="D50" s="19" t="s">
        <v>69</v>
      </c>
      <c r="E50" s="19" t="s">
        <v>127</v>
      </c>
    </row>
    <row r="51" spans="1:5" ht="15">
      <c r="A51" s="19" t="s">
        <v>143</v>
      </c>
      <c r="B51" s="19" t="s">
        <v>144</v>
      </c>
      <c r="C51" s="19" t="s">
        <v>145</v>
      </c>
      <c r="D51" s="19" t="s">
        <v>69</v>
      </c>
      <c r="E51" s="19" t="s">
        <v>146</v>
      </c>
    </row>
    <row r="52" spans="1:5" ht="15">
      <c r="A52" s="19" t="s">
        <v>147</v>
      </c>
      <c r="B52" s="19" t="s">
        <v>148</v>
      </c>
      <c r="C52" s="19" t="s">
        <v>149</v>
      </c>
      <c r="D52" s="19" t="s">
        <v>35</v>
      </c>
      <c r="E52" s="19" t="s">
        <v>146</v>
      </c>
    </row>
    <row r="53" spans="1:5" ht="15">
      <c r="A53" s="19">
        <v>1040137</v>
      </c>
      <c r="B53" s="19" t="s">
        <v>150</v>
      </c>
      <c r="C53" s="19" t="s">
        <v>151</v>
      </c>
      <c r="D53" s="19" t="s">
        <v>35</v>
      </c>
      <c r="E53" s="19" t="s">
        <v>146</v>
      </c>
    </row>
    <row r="54" spans="1:5" ht="15">
      <c r="A54" s="19" t="s">
        <v>152</v>
      </c>
      <c r="B54" s="19" t="s">
        <v>153</v>
      </c>
      <c r="C54" s="19" t="s">
        <v>154</v>
      </c>
      <c r="D54" s="19" t="s">
        <v>35</v>
      </c>
      <c r="E54" s="19" t="s">
        <v>146</v>
      </c>
    </row>
    <row r="55" spans="1:5" ht="15">
      <c r="A55" s="19" t="s">
        <v>155</v>
      </c>
      <c r="B55" s="19" t="s">
        <v>156</v>
      </c>
      <c r="C55" s="19" t="s">
        <v>157</v>
      </c>
      <c r="D55" s="19" t="s">
        <v>69</v>
      </c>
      <c r="E55" s="19" t="s">
        <v>146</v>
      </c>
    </row>
    <row r="56" spans="1:5" ht="15">
      <c r="A56" s="19">
        <v>1040158</v>
      </c>
      <c r="B56" s="19" t="s">
        <v>158</v>
      </c>
      <c r="C56" s="19" t="s">
        <v>53</v>
      </c>
      <c r="D56" s="19" t="s">
        <v>35</v>
      </c>
      <c r="E56" s="19" t="s">
        <v>146</v>
      </c>
    </row>
    <row r="57" spans="1:5" ht="15">
      <c r="A57" s="19" t="s">
        <v>159</v>
      </c>
      <c r="B57" s="19" t="s">
        <v>160</v>
      </c>
      <c r="C57" s="19" t="s">
        <v>161</v>
      </c>
      <c r="D57" s="19" t="s">
        <v>69</v>
      </c>
      <c r="E57" s="19" t="s">
        <v>146</v>
      </c>
    </row>
    <row r="58" spans="1:5" ht="15">
      <c r="A58" s="19">
        <v>1031680</v>
      </c>
      <c r="B58" s="19" t="s">
        <v>162</v>
      </c>
      <c r="C58" s="19" t="s">
        <v>90</v>
      </c>
      <c r="D58" s="19" t="s">
        <v>69</v>
      </c>
      <c r="E58" s="19" t="s">
        <v>146</v>
      </c>
    </row>
    <row r="59" spans="1:5" ht="15">
      <c r="A59" s="19">
        <v>1049815</v>
      </c>
      <c r="B59" s="19" t="s">
        <v>93</v>
      </c>
      <c r="C59" s="19" t="s">
        <v>94</v>
      </c>
      <c r="D59" s="19" t="s">
        <v>69</v>
      </c>
      <c r="E59" s="19" t="s">
        <v>36</v>
      </c>
    </row>
    <row r="60" spans="1:5" ht="15">
      <c r="A60" s="19">
        <v>1058892</v>
      </c>
      <c r="B60" s="19" t="s">
        <v>163</v>
      </c>
      <c r="C60" s="19" t="s">
        <v>145</v>
      </c>
      <c r="D60" s="19" t="s">
        <v>69</v>
      </c>
      <c r="E60" s="19" t="s">
        <v>36</v>
      </c>
    </row>
    <row r="61" spans="1:5" ht="15">
      <c r="A61" s="19">
        <v>1074095</v>
      </c>
      <c r="B61" s="19" t="s">
        <v>76</v>
      </c>
      <c r="C61" s="19" t="s">
        <v>77</v>
      </c>
      <c r="D61" s="19" t="s">
        <v>69</v>
      </c>
      <c r="E61" s="19" t="s">
        <v>36</v>
      </c>
    </row>
    <row r="62" spans="1:5" ht="15">
      <c r="A62" s="19">
        <v>1071390</v>
      </c>
      <c r="B62" s="19" t="s">
        <v>91</v>
      </c>
      <c r="C62" s="19" t="s">
        <v>92</v>
      </c>
      <c r="D62" s="19" t="s">
        <v>69</v>
      </c>
      <c r="E62" s="19" t="s">
        <v>36</v>
      </c>
    </row>
    <row r="63" spans="1:5" ht="15">
      <c r="A63" s="19">
        <v>1050753</v>
      </c>
      <c r="B63" s="19" t="s">
        <v>78</v>
      </c>
      <c r="C63" s="19" t="s">
        <v>79</v>
      </c>
      <c r="D63" s="19" t="s">
        <v>35</v>
      </c>
      <c r="E63" s="19" t="s">
        <v>36</v>
      </c>
    </row>
    <row r="64" spans="1:5" ht="15">
      <c r="A64" s="19">
        <v>1060926</v>
      </c>
      <c r="B64" s="19" t="s">
        <v>56</v>
      </c>
      <c r="C64" s="19" t="s">
        <v>57</v>
      </c>
      <c r="D64" s="19" t="s">
        <v>35</v>
      </c>
      <c r="E64" s="19" t="s">
        <v>36</v>
      </c>
    </row>
    <row r="65" spans="1:5" ht="15">
      <c r="A65" s="19">
        <v>1077855</v>
      </c>
      <c r="B65" s="19" t="s">
        <v>164</v>
      </c>
      <c r="C65" s="19" t="s">
        <v>165</v>
      </c>
      <c r="D65" s="19" t="s">
        <v>35</v>
      </c>
      <c r="E65" s="19" t="s">
        <v>36</v>
      </c>
    </row>
    <row r="66" spans="1:5" ht="14.25" customHeight="1">
      <c r="A66" s="20" t="s">
        <v>166</v>
      </c>
      <c r="B66" s="20" t="s">
        <v>167</v>
      </c>
      <c r="C66" s="20" t="s">
        <v>168</v>
      </c>
      <c r="D66" s="1" t="s">
        <v>69</v>
      </c>
    </row>
    <row r="67" spans="1:5" ht="14.25" customHeight="1">
      <c r="A67" s="20">
        <v>1092278</v>
      </c>
      <c r="B67" s="20" t="s">
        <v>169</v>
      </c>
      <c r="C67" s="20" t="s">
        <v>170</v>
      </c>
      <c r="D67" s="1" t="s">
        <v>69</v>
      </c>
    </row>
    <row r="68" spans="1:5" ht="14.25" customHeight="1">
      <c r="A68" s="20">
        <v>1092307</v>
      </c>
      <c r="B68" s="20" t="s">
        <v>171</v>
      </c>
      <c r="C68" s="20" t="s">
        <v>172</v>
      </c>
      <c r="D68" s="1" t="s">
        <v>69</v>
      </c>
    </row>
    <row r="69" spans="1:5" ht="14.25" customHeight="1">
      <c r="A69" s="20">
        <v>1090360</v>
      </c>
      <c r="B69" s="20" t="s">
        <v>173</v>
      </c>
      <c r="C69" s="20" t="s">
        <v>174</v>
      </c>
      <c r="D69" s="1" t="s">
        <v>69</v>
      </c>
    </row>
    <row r="70" spans="1:5" ht="14.25" customHeight="1">
      <c r="A70" s="20" t="s">
        <v>175</v>
      </c>
      <c r="B70" s="20" t="s">
        <v>176</v>
      </c>
      <c r="C70" s="20" t="s">
        <v>177</v>
      </c>
      <c r="D70" s="1" t="s">
        <v>35</v>
      </c>
    </row>
    <row r="71" spans="1:5" ht="14.25" customHeight="1">
      <c r="A71" s="20" t="s">
        <v>178</v>
      </c>
      <c r="B71" s="20" t="s">
        <v>179</v>
      </c>
      <c r="C71" s="20" t="s">
        <v>180</v>
      </c>
      <c r="D71" s="1" t="s">
        <v>35</v>
      </c>
    </row>
    <row r="72" spans="1:5" ht="14.25" customHeight="1">
      <c r="A72" s="20" t="s">
        <v>181</v>
      </c>
      <c r="B72" s="20" t="s">
        <v>182</v>
      </c>
      <c r="C72" s="20" t="s">
        <v>183</v>
      </c>
      <c r="D72" s="1" t="s">
        <v>35</v>
      </c>
    </row>
    <row r="73" spans="1:5" ht="14.25" customHeight="1">
      <c r="A73" s="20" t="s">
        <v>184</v>
      </c>
      <c r="B73" s="20" t="s">
        <v>185</v>
      </c>
      <c r="C73" s="20" t="s">
        <v>186</v>
      </c>
      <c r="D73" s="1" t="s">
        <v>35</v>
      </c>
    </row>
    <row r="74" spans="1:5" ht="14.25" customHeight="1">
      <c r="A74" s="1">
        <v>1090949</v>
      </c>
      <c r="B74" s="1" t="s">
        <v>187</v>
      </c>
      <c r="C74" s="1" t="s">
        <v>188</v>
      </c>
      <c r="D74" s="1" t="s">
        <v>69</v>
      </c>
      <c r="E74" s="19" t="s">
        <v>127</v>
      </c>
    </row>
    <row r="75" spans="1:5" ht="14.25" customHeight="1">
      <c r="A75" s="1">
        <v>1093197</v>
      </c>
      <c r="B75" s="1" t="s">
        <v>189</v>
      </c>
      <c r="C75" s="1" t="s">
        <v>190</v>
      </c>
      <c r="D75" s="1" t="s">
        <v>35</v>
      </c>
      <c r="E75" s="19" t="s">
        <v>127</v>
      </c>
    </row>
  </sheetData>
  <autoFilter ref="A1:E10827" xr:uid="{00000000-0009-0000-0000-000001000000}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M111"/>
  <sheetViews>
    <sheetView zoomScale="60" zoomScaleNormal="60" workbookViewId="0">
      <selection activeCell="D7" sqref="D7"/>
    </sheetView>
  </sheetViews>
  <sheetFormatPr baseColWidth="10" defaultColWidth="10.42578125" defaultRowHeight="14.25" customHeight="1"/>
  <cols>
    <col min="1" max="1" width="6.5703125" style="1" customWidth="1"/>
    <col min="2" max="2" width="12.5703125" style="1" customWidth="1"/>
    <col min="3" max="3" width="18.5703125" style="1" customWidth="1"/>
    <col min="4" max="4" width="15.5703125" style="1" customWidth="1"/>
    <col min="5" max="5" width="4.5703125" style="1" customWidth="1"/>
    <col min="6" max="6" width="20.5703125" style="1" customWidth="1"/>
    <col min="7" max="8" width="6.5703125" style="1" customWidth="1"/>
    <col min="9" max="9" width="12.5703125" style="1" customWidth="1"/>
    <col min="10" max="11" width="15.5703125" style="1" customWidth="1"/>
    <col min="12" max="12" width="4.5703125" style="1" customWidth="1"/>
    <col min="13" max="13" width="20.5703125" style="1" customWidth="1"/>
  </cols>
  <sheetData>
    <row r="1" spans="1:13" ht="30" customHeight="1">
      <c r="A1" s="133" t="str">
        <f>IF(ACCUEIL!D3="","Renseignez le nom de la compétition sur la page d'acceuil",ACCUEIL!D3)</f>
        <v>Renseignez le nom de la compétition sur la page d'acceuil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3" spans="1:13" ht="30" customHeight="1">
      <c r="A3" s="134" t="s">
        <v>191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5" spans="1:13" ht="15">
      <c r="A5" s="131">
        <v>1</v>
      </c>
      <c r="B5" s="21" t="s">
        <v>192</v>
      </c>
      <c r="C5" s="132" t="s">
        <v>193</v>
      </c>
      <c r="D5" s="132"/>
      <c r="E5" s="132"/>
      <c r="F5" s="132"/>
      <c r="H5" s="131">
        <v>2</v>
      </c>
      <c r="I5" s="21" t="s">
        <v>192</v>
      </c>
      <c r="J5" s="132" t="s">
        <v>194</v>
      </c>
      <c r="K5" s="132"/>
      <c r="L5" s="132"/>
      <c r="M5" s="132"/>
    </row>
    <row r="6" spans="1:13" ht="15">
      <c r="A6" s="131"/>
      <c r="B6" s="22" t="s">
        <v>195</v>
      </c>
      <c r="C6" s="23" t="s">
        <v>196</v>
      </c>
      <c r="D6" s="23" t="s">
        <v>197</v>
      </c>
      <c r="E6" s="24" t="s">
        <v>198</v>
      </c>
      <c r="F6" s="25" t="s">
        <v>199</v>
      </c>
      <c r="H6" s="131"/>
      <c r="I6" s="22" t="s">
        <v>195</v>
      </c>
      <c r="J6" s="23" t="s">
        <v>196</v>
      </c>
      <c r="K6" s="23" t="s">
        <v>197</v>
      </c>
      <c r="L6" s="24" t="s">
        <v>198</v>
      </c>
      <c r="M6" s="25" t="s">
        <v>199</v>
      </c>
    </row>
    <row r="7" spans="1:13" ht="15">
      <c r="A7" s="26">
        <v>1</v>
      </c>
      <c r="B7" s="27" t="s">
        <v>200</v>
      </c>
      <c r="C7" s="28" t="e">
        <f>VLOOKUP(B7,BDD!$A:$E,2,FALSE())</f>
        <v>#N/A</v>
      </c>
      <c r="D7" s="28" t="e">
        <f>VLOOKUP(B7,BDD!$A:$E,3,FALSE())</f>
        <v>#N/A</v>
      </c>
      <c r="E7" s="29" t="e">
        <f>VLOOKUP(B7,BDD!$A:$E,4,FALSE())</f>
        <v>#N/A</v>
      </c>
      <c r="F7" s="30" t="e">
        <f>VLOOKUP(B7,BDD!$A:$E,5,FALSE())</f>
        <v>#N/A</v>
      </c>
      <c r="H7" s="26">
        <v>1</v>
      </c>
      <c r="I7" s="31">
        <v>1078625</v>
      </c>
      <c r="J7" s="28" t="str">
        <f>VLOOKUP(I7,BDD!$A:$E,2,FALSE())</f>
        <v>RANNOU</v>
      </c>
      <c r="K7" s="28" t="str">
        <f>VLOOKUP(I7,BDD!$A:$E,3,FALSE())</f>
        <v>GUILLAUME</v>
      </c>
      <c r="L7" s="29" t="str">
        <f>VLOOKUP(I7,BDD!$A:$E,4,FALSE())</f>
        <v>M</v>
      </c>
      <c r="M7" s="30" t="str">
        <f>VLOOKUP(I7,BDD!$A:$E,5,FALSE())</f>
        <v>UBO BREST</v>
      </c>
    </row>
    <row r="8" spans="1:13" ht="15">
      <c r="A8" s="32">
        <v>2</v>
      </c>
      <c r="B8" s="33" t="s">
        <v>201</v>
      </c>
      <c r="C8" s="34" t="e">
        <f>VLOOKUP(B8,BDD!$A:$E,2,FALSE())</f>
        <v>#N/A</v>
      </c>
      <c r="D8" s="34" t="e">
        <f>VLOOKUP(B8,BDD!$A:$E,3,FALSE())</f>
        <v>#N/A</v>
      </c>
      <c r="E8" s="35" t="e">
        <f>VLOOKUP(B8,BDD!$A:$E,4,FALSE())</f>
        <v>#N/A</v>
      </c>
      <c r="F8" s="36" t="e">
        <f>VLOOKUP(B8,BDD!$A:$E,5,FALSE())</f>
        <v>#N/A</v>
      </c>
      <c r="H8" s="32">
        <v>2</v>
      </c>
      <c r="I8" s="33">
        <v>1074530</v>
      </c>
      <c r="J8" s="34" t="str">
        <f>VLOOKUP(I8,BDD!$A:$E,2,FALSE())</f>
        <v>TANGUY</v>
      </c>
      <c r="K8" s="34" t="str">
        <f>VLOOKUP(I8,BDD!$A:$E,3,FALSE())</f>
        <v>LOUIS</v>
      </c>
      <c r="L8" s="35" t="str">
        <f>VLOOKUP(I8,BDD!$A:$E,4,FALSE())</f>
        <v>M</v>
      </c>
      <c r="M8" s="36" t="str">
        <f>VLOOKUP(I8,BDD!$A:$E,5,FALSE())</f>
        <v>UBO BREST</v>
      </c>
    </row>
    <row r="9" spans="1:13" ht="15">
      <c r="A9" s="32">
        <v>3</v>
      </c>
      <c r="B9" s="33" t="s">
        <v>202</v>
      </c>
      <c r="C9" s="34" t="e">
        <f>VLOOKUP(B9,BDD!$A:$E,2,FALSE())</f>
        <v>#N/A</v>
      </c>
      <c r="D9" s="34" t="e">
        <f>VLOOKUP(B9,BDD!$A:$E,3,FALSE())</f>
        <v>#N/A</v>
      </c>
      <c r="E9" s="35" t="e">
        <f>VLOOKUP(B9,BDD!$A:$E,4,FALSE())</f>
        <v>#N/A</v>
      </c>
      <c r="F9" s="36" t="e">
        <f>VLOOKUP(B9,BDD!$A:$E,5,FALSE())</f>
        <v>#N/A</v>
      </c>
      <c r="H9" s="32">
        <v>3</v>
      </c>
      <c r="I9" s="33">
        <v>1007088</v>
      </c>
      <c r="J9" s="34" t="str">
        <f>VLOOKUP(I9,BDD!$A:$E,2,FALSE())</f>
        <v>GAUTHIER</v>
      </c>
      <c r="K9" s="34" t="str">
        <f>VLOOKUP(I9,BDD!$A:$E,3,FALSE())</f>
        <v>CORENTIN</v>
      </c>
      <c r="L9" s="35" t="str">
        <f>VLOOKUP(I9,BDD!$A:$E,4,FALSE())</f>
        <v>M</v>
      </c>
      <c r="M9" s="36" t="str">
        <f>VLOOKUP(I9,BDD!$A:$E,5,FALSE())</f>
        <v>UBO BREST</v>
      </c>
    </row>
    <row r="10" spans="1:13" ht="15">
      <c r="A10" s="32">
        <v>4</v>
      </c>
      <c r="B10" s="33" t="s">
        <v>32</v>
      </c>
      <c r="C10" s="34" t="str">
        <f>VLOOKUP(B10,BDD!$A:$E,2,FALSE())</f>
        <v>LE BERRE--FISCHER</v>
      </c>
      <c r="D10" s="34" t="str">
        <f>VLOOKUP(B10,BDD!$A:$E,3,FALSE())</f>
        <v>LIAM</v>
      </c>
      <c r="E10" s="35" t="str">
        <f>VLOOKUP(B10,BDD!$A:$E,4,FALSE())</f>
        <v>M</v>
      </c>
      <c r="F10" s="36" t="str">
        <f>VLOOKUP(B10,BDD!$A:$E,5,FALSE())</f>
        <v>UBO BREST</v>
      </c>
      <c r="H10" s="32">
        <v>4</v>
      </c>
      <c r="I10" s="33">
        <v>1060926</v>
      </c>
      <c r="J10" s="34" t="str">
        <f>VLOOKUP(I10,BDD!$A:$E,2,FALSE())</f>
        <v>REMOUE</v>
      </c>
      <c r="K10" s="34" t="str">
        <f>VLOOKUP(I10,BDD!$A:$E,3,FALSE())</f>
        <v>BREWEN</v>
      </c>
      <c r="L10" s="35" t="str">
        <f>VLOOKUP(I10,BDD!$A:$E,4,FALSE())</f>
        <v>M</v>
      </c>
      <c r="M10" s="36" t="str">
        <f>VLOOKUP(I10,BDD!$A:$E,5,FALSE())</f>
        <v>UBO BREST</v>
      </c>
    </row>
    <row r="11" spans="1:13" ht="15">
      <c r="A11" s="32">
        <v>5</v>
      </c>
      <c r="B11" s="33" t="s">
        <v>203</v>
      </c>
      <c r="C11" s="34" t="e">
        <f>VLOOKUP(B11,BDD!$A:$E,2,FALSE())</f>
        <v>#N/A</v>
      </c>
      <c r="D11" s="34" t="e">
        <f>VLOOKUP(B11,BDD!$A:$E,3,FALSE())</f>
        <v>#N/A</v>
      </c>
      <c r="E11" s="35" t="e">
        <f>VLOOKUP(B11,BDD!$A:$E,4,FALSE())</f>
        <v>#N/A</v>
      </c>
      <c r="F11" s="36" t="e">
        <f>VLOOKUP(B11,BDD!$A:$E,5,FALSE())</f>
        <v>#N/A</v>
      </c>
      <c r="H11" s="32">
        <v>5</v>
      </c>
      <c r="I11" s="33" t="s">
        <v>64</v>
      </c>
      <c r="J11" s="34" t="str">
        <f>VLOOKUP(I11,BDD!$A:$E,2,FALSE())</f>
        <v>SALIOU</v>
      </c>
      <c r="K11" s="34" t="str">
        <f>VLOOKUP(I11,BDD!$A:$E,3,FALSE())</f>
        <v>THOMAS</v>
      </c>
      <c r="L11" s="35" t="str">
        <f>VLOOKUP(I11,BDD!$A:$E,4,FALSE())</f>
        <v>M</v>
      </c>
      <c r="M11" s="36" t="str">
        <f>VLOOKUP(I11,BDD!$A:$E,5,FALSE())</f>
        <v>UBO BREST</v>
      </c>
    </row>
    <row r="12" spans="1:13" ht="15">
      <c r="A12" s="32">
        <v>6</v>
      </c>
      <c r="B12" s="33" t="s">
        <v>204</v>
      </c>
      <c r="C12" s="34" t="e">
        <f>VLOOKUP(B12,BDD!$A:$E,2,FALSE())</f>
        <v>#N/A</v>
      </c>
      <c r="D12" s="34" t="e">
        <f>VLOOKUP(B12,BDD!$A:$E,3,FALSE())</f>
        <v>#N/A</v>
      </c>
      <c r="E12" s="35" t="e">
        <f>VLOOKUP(B12,BDD!$A:$E,4,FALSE())</f>
        <v>#N/A</v>
      </c>
      <c r="F12" s="36" t="e">
        <f>VLOOKUP(B12,BDD!$A:$E,5,FALSE())</f>
        <v>#N/A</v>
      </c>
      <c r="H12" s="32">
        <v>6</v>
      </c>
      <c r="I12" s="37">
        <v>1093851</v>
      </c>
      <c r="J12" s="34" t="str">
        <f>VLOOKUP(I12,BDD!$A:$E,2,FALSE())</f>
        <v>LECHANGA</v>
      </c>
      <c r="K12" s="34" t="str">
        <f>VLOOKUP(I12,BDD!$A:$E,3,FALSE())</f>
        <v>YVAN</v>
      </c>
      <c r="L12" s="35" t="str">
        <f>VLOOKUP(I12,BDD!$A:$E,4,FALSE())</f>
        <v>M</v>
      </c>
      <c r="M12" s="36" t="str">
        <f>VLOOKUP(I12,BDD!$A:$E,5,FALSE())</f>
        <v>UBO BREST</v>
      </c>
    </row>
    <row r="13" spans="1:13" ht="15">
      <c r="A13" s="32">
        <v>7</v>
      </c>
      <c r="B13" s="33" t="s">
        <v>205</v>
      </c>
      <c r="C13" s="34" t="e">
        <f>VLOOKUP(B13,BDD!$A:$E,2,FALSE())</f>
        <v>#N/A</v>
      </c>
      <c r="D13" s="34" t="e">
        <f>VLOOKUP(B13,BDD!$A:$E,3,FALSE())</f>
        <v>#N/A</v>
      </c>
      <c r="E13" s="35" t="e">
        <f>VLOOKUP(B13,BDD!$A:$E,4,FALSE())</f>
        <v>#N/A</v>
      </c>
      <c r="F13" s="36" t="e">
        <f>VLOOKUP(B13,BDD!$A:$E,5,FALSE())</f>
        <v>#N/A</v>
      </c>
      <c r="H13" s="32">
        <v>7</v>
      </c>
      <c r="I13" s="33">
        <v>1060067</v>
      </c>
      <c r="J13" s="34" t="str">
        <f>VLOOKUP(I13,BDD!$A:$E,2,FALSE())</f>
        <v>PROVENCIO</v>
      </c>
      <c r="K13" s="34" t="str">
        <f>VLOOKUP(I13,BDD!$A:$E,3,FALSE())</f>
        <v>LENY</v>
      </c>
      <c r="L13" s="35" t="str">
        <f>VLOOKUP(I13,BDD!$A:$E,4,FALSE())</f>
        <v>M</v>
      </c>
      <c r="M13" s="36" t="str">
        <f>VLOOKUP(I13,BDD!$A:$E,5,FALSE())</f>
        <v>UBO BREST</v>
      </c>
    </row>
    <row r="14" spans="1:13" ht="15">
      <c r="A14" s="32">
        <v>8</v>
      </c>
      <c r="B14" s="38" t="s">
        <v>206</v>
      </c>
      <c r="C14" s="34" t="e">
        <f>VLOOKUP(B14,BDD!$A:$E,2,FALSE())</f>
        <v>#N/A</v>
      </c>
      <c r="D14" s="34" t="e">
        <f>VLOOKUP(B14,BDD!$A:$E,3,FALSE())</f>
        <v>#N/A</v>
      </c>
      <c r="E14" s="35" t="e">
        <f>VLOOKUP(B14,BDD!$A:$E,4,FALSE())</f>
        <v>#N/A</v>
      </c>
      <c r="F14" s="36" t="e">
        <f>VLOOKUP(B14,BDD!$A:$E,5,FALSE())</f>
        <v>#N/A</v>
      </c>
      <c r="H14" s="32">
        <v>8</v>
      </c>
      <c r="I14" s="38">
        <v>1053631</v>
      </c>
      <c r="J14" s="34" t="str">
        <f>VLOOKUP(I14,BDD!$A:$E,2,FALSE())</f>
        <v>BRILLAC</v>
      </c>
      <c r="K14" s="34" t="str">
        <f>VLOOKUP(I14,BDD!$A:$E,3,FALSE())</f>
        <v>BENOIT</v>
      </c>
      <c r="L14" s="35" t="str">
        <f>VLOOKUP(I14,BDD!$A:$E,4,FALSE())</f>
        <v>M</v>
      </c>
      <c r="M14" s="36" t="str">
        <f>VLOOKUP(I14,BDD!$A:$E,5,FALSE())</f>
        <v>UBO BREST</v>
      </c>
    </row>
    <row r="15" spans="1:13" ht="15">
      <c r="A15" s="39">
        <v>9</v>
      </c>
      <c r="B15" s="40"/>
      <c r="C15" s="41" t="e">
        <f>VLOOKUP(B15,BDD!$A:$E,2,FALSE())</f>
        <v>#N/A</v>
      </c>
      <c r="D15" s="41" t="e">
        <f>VLOOKUP(B15,BDD!$A:$E,3,FALSE())</f>
        <v>#N/A</v>
      </c>
      <c r="E15" s="42" t="e">
        <f>VLOOKUP(B15,BDD!$A:$E,4,FALSE())</f>
        <v>#N/A</v>
      </c>
      <c r="F15" s="43" t="e">
        <f>VLOOKUP(B15,BDD!$A:$E,5,FALSE())</f>
        <v>#N/A</v>
      </c>
      <c r="H15" s="39">
        <v>9</v>
      </c>
      <c r="I15" s="40"/>
      <c r="J15" s="41" t="e">
        <f>VLOOKUP(I15,BDD!$A:$E,2,FALSE())</f>
        <v>#N/A</v>
      </c>
      <c r="K15" s="41" t="e">
        <f>VLOOKUP(I15,BDD!$A:$E,3,FALSE())</f>
        <v>#N/A</v>
      </c>
      <c r="L15" s="42" t="e">
        <f>VLOOKUP(I15,BDD!$A:$E,4,FALSE())</f>
        <v>#N/A</v>
      </c>
      <c r="M15" s="43" t="e">
        <f>VLOOKUP(I15,BDD!$A:$E,5,FALSE())</f>
        <v>#N/A</v>
      </c>
    </row>
    <row r="17" spans="1:13" ht="15">
      <c r="A17" s="131">
        <v>3</v>
      </c>
      <c r="B17" s="21" t="s">
        <v>192</v>
      </c>
      <c r="C17" s="132"/>
      <c r="D17" s="132"/>
      <c r="E17" s="132"/>
      <c r="F17" s="132"/>
      <c r="H17" s="131">
        <v>4</v>
      </c>
      <c r="I17" s="21" t="s">
        <v>192</v>
      </c>
      <c r="J17" s="132"/>
      <c r="K17" s="132"/>
      <c r="L17" s="132"/>
      <c r="M17" s="132"/>
    </row>
    <row r="18" spans="1:13" ht="15">
      <c r="A18" s="131"/>
      <c r="B18" s="22" t="s">
        <v>195</v>
      </c>
      <c r="C18" s="23" t="s">
        <v>196</v>
      </c>
      <c r="D18" s="23" t="s">
        <v>197</v>
      </c>
      <c r="E18" s="24" t="s">
        <v>198</v>
      </c>
      <c r="F18" s="25" t="s">
        <v>199</v>
      </c>
      <c r="H18" s="131"/>
      <c r="I18" s="22" t="s">
        <v>195</v>
      </c>
      <c r="J18" s="23" t="s">
        <v>196</v>
      </c>
      <c r="K18" s="23" t="s">
        <v>197</v>
      </c>
      <c r="L18" s="24" t="s">
        <v>198</v>
      </c>
      <c r="M18" s="25" t="s">
        <v>199</v>
      </c>
    </row>
    <row r="19" spans="1:13" ht="15">
      <c r="A19" s="26">
        <v>1</v>
      </c>
      <c r="B19" s="44"/>
      <c r="C19" s="28" t="e">
        <f>VLOOKUP(B19,BDD!$A:$E,2,FALSE())</f>
        <v>#N/A</v>
      </c>
      <c r="D19" s="28" t="e">
        <f>VLOOKUP(B19,BDD!$A:$E,3,FALSE())</f>
        <v>#N/A</v>
      </c>
      <c r="E19" s="29" t="e">
        <f>VLOOKUP(B19,BDD!$A:$E,4,FALSE())</f>
        <v>#N/A</v>
      </c>
      <c r="F19" s="30" t="e">
        <f>VLOOKUP(B19,BDD!$A:$E,5,FALSE())</f>
        <v>#N/A</v>
      </c>
      <c r="H19" s="26">
        <v>1</v>
      </c>
      <c r="I19" s="44"/>
      <c r="J19" s="28" t="e">
        <f>VLOOKUP(I19,BDD!$A:$E,2,FALSE())</f>
        <v>#N/A</v>
      </c>
      <c r="K19" s="28" t="e">
        <f>VLOOKUP(I19,BDD!$A:$E,3,FALSE())</f>
        <v>#N/A</v>
      </c>
      <c r="L19" s="29" t="e">
        <f>VLOOKUP(I19,BDD!$A:$E,4,FALSE())</f>
        <v>#N/A</v>
      </c>
      <c r="M19" s="30" t="e">
        <f>VLOOKUP(I19,BDD!$A:$E,5,FALSE())</f>
        <v>#N/A</v>
      </c>
    </row>
    <row r="20" spans="1:13" ht="15">
      <c r="A20" s="32">
        <v>2</v>
      </c>
      <c r="B20" s="45"/>
      <c r="C20" s="34" t="e">
        <f>VLOOKUP(B20,BDD!$A:$E,2,FALSE())</f>
        <v>#N/A</v>
      </c>
      <c r="D20" s="34" t="e">
        <f>VLOOKUP(B20,BDD!$A:$E,3,FALSE())</f>
        <v>#N/A</v>
      </c>
      <c r="E20" s="35" t="e">
        <f>VLOOKUP(B20,BDD!$A:$E,4,FALSE())</f>
        <v>#N/A</v>
      </c>
      <c r="F20" s="36" t="e">
        <f>VLOOKUP(B20,BDD!$A:$E,5,FALSE())</f>
        <v>#N/A</v>
      </c>
      <c r="H20" s="32">
        <v>2</v>
      </c>
      <c r="I20" s="45"/>
      <c r="J20" s="34" t="e">
        <f>VLOOKUP(I20,BDD!$A:$E,2,FALSE())</f>
        <v>#N/A</v>
      </c>
      <c r="K20" s="34" t="e">
        <f>VLOOKUP(I20,BDD!$A:$E,3,FALSE())</f>
        <v>#N/A</v>
      </c>
      <c r="L20" s="35" t="e">
        <f>VLOOKUP(I20,BDD!$A:$E,4,FALSE())</f>
        <v>#N/A</v>
      </c>
      <c r="M20" s="36" t="e">
        <f>VLOOKUP(I20,BDD!$A:$E,5,FALSE())</f>
        <v>#N/A</v>
      </c>
    </row>
    <row r="21" spans="1:13" ht="15">
      <c r="A21" s="32">
        <v>3</v>
      </c>
      <c r="B21" s="45"/>
      <c r="C21" s="34" t="e">
        <f>VLOOKUP(B21,BDD!$A:$E,2,FALSE())</f>
        <v>#N/A</v>
      </c>
      <c r="D21" s="34" t="e">
        <f>VLOOKUP(B21,BDD!$A:$E,3,FALSE())</f>
        <v>#N/A</v>
      </c>
      <c r="E21" s="35" t="e">
        <f>VLOOKUP(B21,BDD!$A:$E,4,FALSE())</f>
        <v>#N/A</v>
      </c>
      <c r="F21" s="36" t="e">
        <f>VLOOKUP(B21,BDD!$A:$E,5,FALSE())</f>
        <v>#N/A</v>
      </c>
      <c r="H21" s="32">
        <v>3</v>
      </c>
      <c r="I21" s="45"/>
      <c r="J21" s="34" t="e">
        <f>VLOOKUP(I21,BDD!$A:$E,2,FALSE())</f>
        <v>#N/A</v>
      </c>
      <c r="K21" s="34" t="e">
        <f>VLOOKUP(I21,BDD!$A:$E,3,FALSE())</f>
        <v>#N/A</v>
      </c>
      <c r="L21" s="35" t="e">
        <f>VLOOKUP(I21,BDD!$A:$E,4,FALSE())</f>
        <v>#N/A</v>
      </c>
      <c r="M21" s="36" t="e">
        <f>VLOOKUP(I21,BDD!$A:$E,5,FALSE())</f>
        <v>#N/A</v>
      </c>
    </row>
    <row r="22" spans="1:13" ht="15">
      <c r="A22" s="32">
        <v>4</v>
      </c>
      <c r="B22" s="45"/>
      <c r="C22" s="34" t="e">
        <f>VLOOKUP(B22,BDD!$A:$E,2,FALSE())</f>
        <v>#N/A</v>
      </c>
      <c r="D22" s="34" t="e">
        <f>VLOOKUP(B22,BDD!$A:$E,3,FALSE())</f>
        <v>#N/A</v>
      </c>
      <c r="E22" s="35" t="e">
        <f>VLOOKUP(B22,BDD!$A:$E,4,FALSE())</f>
        <v>#N/A</v>
      </c>
      <c r="F22" s="36" t="e">
        <f>VLOOKUP(B22,BDD!$A:$E,5,FALSE())</f>
        <v>#N/A</v>
      </c>
      <c r="H22" s="32">
        <v>4</v>
      </c>
      <c r="I22" s="45"/>
      <c r="J22" s="34" t="e">
        <f>VLOOKUP(I22,BDD!$A:$E,2,FALSE())</f>
        <v>#N/A</v>
      </c>
      <c r="K22" s="34" t="e">
        <f>VLOOKUP(I22,BDD!$A:$E,3,FALSE())</f>
        <v>#N/A</v>
      </c>
      <c r="L22" s="35" t="e">
        <f>VLOOKUP(I22,BDD!$A:$E,4,FALSE())</f>
        <v>#N/A</v>
      </c>
      <c r="M22" s="36" t="e">
        <f>VLOOKUP(I22,BDD!$A:$E,5,FALSE())</f>
        <v>#N/A</v>
      </c>
    </row>
    <row r="23" spans="1:13" ht="15">
      <c r="A23" s="32">
        <v>5</v>
      </c>
      <c r="B23" s="45"/>
      <c r="C23" s="34" t="e">
        <f>VLOOKUP(B23,BDD!$A:$E,2,FALSE())</f>
        <v>#N/A</v>
      </c>
      <c r="D23" s="34" t="e">
        <f>VLOOKUP(B23,BDD!$A:$E,3,FALSE())</f>
        <v>#N/A</v>
      </c>
      <c r="E23" s="35" t="e">
        <f>VLOOKUP(B23,BDD!$A:$E,4,FALSE())</f>
        <v>#N/A</v>
      </c>
      <c r="F23" s="36" t="e">
        <f>VLOOKUP(B23,BDD!$A:$E,5,FALSE())</f>
        <v>#N/A</v>
      </c>
      <c r="H23" s="32">
        <v>5</v>
      </c>
      <c r="I23" s="45"/>
      <c r="J23" s="34" t="e">
        <f>VLOOKUP(I23,BDD!$A:$E,2,FALSE())</f>
        <v>#N/A</v>
      </c>
      <c r="K23" s="34" t="e">
        <f>VLOOKUP(I23,BDD!$A:$E,3,FALSE())</f>
        <v>#N/A</v>
      </c>
      <c r="L23" s="35" t="e">
        <f>VLOOKUP(I23,BDD!$A:$E,4,FALSE())</f>
        <v>#N/A</v>
      </c>
      <c r="M23" s="36" t="e">
        <f>VLOOKUP(I23,BDD!$A:$E,5,FALSE())</f>
        <v>#N/A</v>
      </c>
    </row>
    <row r="24" spans="1:13" ht="15">
      <c r="A24" s="32">
        <v>6</v>
      </c>
      <c r="B24" s="45"/>
      <c r="C24" s="34" t="e">
        <f>VLOOKUP(B24,BDD!$A:$E,2,FALSE())</f>
        <v>#N/A</v>
      </c>
      <c r="D24" s="34" t="e">
        <f>VLOOKUP(B24,BDD!$A:$E,3,FALSE())</f>
        <v>#N/A</v>
      </c>
      <c r="E24" s="35" t="e">
        <f>VLOOKUP(B24,BDD!$A:$E,4,FALSE())</f>
        <v>#N/A</v>
      </c>
      <c r="F24" s="36" t="e">
        <f>VLOOKUP(B24,BDD!$A:$E,5,FALSE())</f>
        <v>#N/A</v>
      </c>
      <c r="H24" s="32">
        <v>6</v>
      </c>
      <c r="I24" s="45"/>
      <c r="J24" s="34" t="e">
        <f>VLOOKUP(I24,BDD!$A:$E,2,FALSE())</f>
        <v>#N/A</v>
      </c>
      <c r="K24" s="34" t="e">
        <f>VLOOKUP(I24,BDD!$A:$E,3,FALSE())</f>
        <v>#N/A</v>
      </c>
      <c r="L24" s="35" t="e">
        <f>VLOOKUP(I24,BDD!$A:$E,4,FALSE())</f>
        <v>#N/A</v>
      </c>
      <c r="M24" s="36" t="e">
        <f>VLOOKUP(I24,BDD!$A:$E,5,FALSE())</f>
        <v>#N/A</v>
      </c>
    </row>
    <row r="25" spans="1:13" ht="15">
      <c r="A25" s="32">
        <v>7</v>
      </c>
      <c r="B25" s="45"/>
      <c r="C25" s="34" t="e">
        <f>VLOOKUP(B25,BDD!$A:$E,2,FALSE())</f>
        <v>#N/A</v>
      </c>
      <c r="D25" s="34" t="e">
        <f>VLOOKUP(B25,BDD!$A:$E,3,FALSE())</f>
        <v>#N/A</v>
      </c>
      <c r="E25" s="35" t="e">
        <f>VLOOKUP(B25,BDD!$A:$E,4,FALSE())</f>
        <v>#N/A</v>
      </c>
      <c r="F25" s="36" t="e">
        <f>VLOOKUP(B25,BDD!$A:$E,5,FALSE())</f>
        <v>#N/A</v>
      </c>
      <c r="H25" s="32">
        <v>7</v>
      </c>
      <c r="I25" s="45"/>
      <c r="J25" s="34" t="e">
        <f>VLOOKUP(I25,BDD!$A:$E,2,FALSE())</f>
        <v>#N/A</v>
      </c>
      <c r="K25" s="34" t="e">
        <f>VLOOKUP(I25,BDD!$A:$E,3,FALSE())</f>
        <v>#N/A</v>
      </c>
      <c r="L25" s="35" t="e">
        <f>VLOOKUP(I25,BDD!$A:$E,4,FALSE())</f>
        <v>#N/A</v>
      </c>
      <c r="M25" s="36" t="e">
        <f>VLOOKUP(I25,BDD!$A:$E,5,FALSE())</f>
        <v>#N/A</v>
      </c>
    </row>
    <row r="26" spans="1:13" ht="15">
      <c r="A26" s="32">
        <v>8</v>
      </c>
      <c r="B26" s="45"/>
      <c r="C26" s="34" t="e">
        <f>VLOOKUP(B26,BDD!$A:$E,2,FALSE())</f>
        <v>#N/A</v>
      </c>
      <c r="D26" s="34" t="e">
        <f>VLOOKUP(B26,BDD!$A:$E,3,FALSE())</f>
        <v>#N/A</v>
      </c>
      <c r="E26" s="35" t="e">
        <f>VLOOKUP(B26,BDD!$A:$E,4,FALSE())</f>
        <v>#N/A</v>
      </c>
      <c r="F26" s="36" t="e">
        <f>VLOOKUP(B26,BDD!$A:$E,5,FALSE())</f>
        <v>#N/A</v>
      </c>
      <c r="H26" s="32">
        <v>8</v>
      </c>
      <c r="I26" s="45"/>
      <c r="J26" s="34" t="e">
        <f>VLOOKUP(I26,BDD!$A:$E,2,FALSE())</f>
        <v>#N/A</v>
      </c>
      <c r="K26" s="34" t="e">
        <f>VLOOKUP(I26,BDD!$A:$E,3,FALSE())</f>
        <v>#N/A</v>
      </c>
      <c r="L26" s="35" t="e">
        <f>VLOOKUP(I26,BDD!$A:$E,4,FALSE())</f>
        <v>#N/A</v>
      </c>
      <c r="M26" s="36" t="e">
        <f>VLOOKUP(I26,BDD!$A:$E,5,FALSE())</f>
        <v>#N/A</v>
      </c>
    </row>
    <row r="27" spans="1:13" ht="15">
      <c r="A27" s="39">
        <v>9</v>
      </c>
      <c r="B27" s="40"/>
      <c r="C27" s="41" t="e">
        <f>VLOOKUP(B27,BDD!$A:$E,2,FALSE())</f>
        <v>#N/A</v>
      </c>
      <c r="D27" s="41" t="e">
        <f>VLOOKUP(B27,BDD!$A:$E,3,FALSE())</f>
        <v>#N/A</v>
      </c>
      <c r="E27" s="42" t="e">
        <f>VLOOKUP(B27,BDD!$A:$E,4,FALSE())</f>
        <v>#N/A</v>
      </c>
      <c r="F27" s="43" t="e">
        <f>VLOOKUP(B27,BDD!$A:$E,5,FALSE())</f>
        <v>#N/A</v>
      </c>
      <c r="H27" s="39">
        <v>9</v>
      </c>
      <c r="I27" s="40"/>
      <c r="J27" s="41" t="e">
        <f>VLOOKUP(I27,BDD!$A:$E,2,FALSE())</f>
        <v>#N/A</v>
      </c>
      <c r="K27" s="41" t="e">
        <f>VLOOKUP(I27,BDD!$A:$E,3,FALSE())</f>
        <v>#N/A</v>
      </c>
      <c r="L27" s="42" t="e">
        <f>VLOOKUP(I27,BDD!$A:$E,4,FALSE())</f>
        <v>#N/A</v>
      </c>
      <c r="M27" s="43" t="e">
        <f>VLOOKUP(I27,BDD!$A:$E,5,FALSE())</f>
        <v>#N/A</v>
      </c>
    </row>
    <row r="29" spans="1:13" ht="15">
      <c r="A29" s="131">
        <v>5</v>
      </c>
      <c r="B29" s="21" t="s">
        <v>192</v>
      </c>
      <c r="C29" s="132"/>
      <c r="D29" s="132"/>
      <c r="E29" s="132"/>
      <c r="F29" s="132"/>
      <c r="H29" s="131">
        <v>6</v>
      </c>
      <c r="I29" s="21" t="s">
        <v>192</v>
      </c>
      <c r="J29" s="132"/>
      <c r="K29" s="132"/>
      <c r="L29" s="132"/>
      <c r="M29" s="132"/>
    </row>
    <row r="30" spans="1:13" ht="15">
      <c r="A30" s="131"/>
      <c r="B30" s="22" t="s">
        <v>195</v>
      </c>
      <c r="C30" s="23" t="s">
        <v>196</v>
      </c>
      <c r="D30" s="23" t="s">
        <v>197</v>
      </c>
      <c r="E30" s="24" t="s">
        <v>198</v>
      </c>
      <c r="F30" s="25" t="s">
        <v>199</v>
      </c>
      <c r="H30" s="131"/>
      <c r="I30" s="22" t="s">
        <v>195</v>
      </c>
      <c r="J30" s="23" t="s">
        <v>196</v>
      </c>
      <c r="K30" s="23" t="s">
        <v>197</v>
      </c>
      <c r="L30" s="24" t="s">
        <v>198</v>
      </c>
      <c r="M30" s="25" t="s">
        <v>199</v>
      </c>
    </row>
    <row r="31" spans="1:13" ht="15">
      <c r="A31" s="26">
        <v>1</v>
      </c>
      <c r="B31" s="44"/>
      <c r="C31" s="28" t="e">
        <f>VLOOKUP(B31,BDD!$A:$E,2,FALSE())</f>
        <v>#N/A</v>
      </c>
      <c r="D31" s="28" t="e">
        <f>VLOOKUP(B31,BDD!$A:$E,3,FALSE())</f>
        <v>#N/A</v>
      </c>
      <c r="E31" s="29" t="e">
        <f>VLOOKUP(B31,BDD!$A:$E,4,FALSE())</f>
        <v>#N/A</v>
      </c>
      <c r="F31" s="30" t="e">
        <f>VLOOKUP(B31,BDD!$A:$E,5,FALSE())</f>
        <v>#N/A</v>
      </c>
      <c r="H31" s="26">
        <v>1</v>
      </c>
      <c r="I31" s="44"/>
      <c r="J31" s="28" t="e">
        <f>VLOOKUP(I31,BDD!$A:$E,2,FALSE())</f>
        <v>#N/A</v>
      </c>
      <c r="K31" s="28" t="e">
        <f>VLOOKUP(I31,BDD!$A:$E,3,FALSE())</f>
        <v>#N/A</v>
      </c>
      <c r="L31" s="29" t="e">
        <f>VLOOKUP(I31,BDD!$A:$E,4,FALSE())</f>
        <v>#N/A</v>
      </c>
      <c r="M31" s="30" t="e">
        <f>VLOOKUP(I31,BDD!$A:$E,5,FALSE())</f>
        <v>#N/A</v>
      </c>
    </row>
    <row r="32" spans="1:13" ht="15">
      <c r="A32" s="32">
        <v>2</v>
      </c>
      <c r="B32" s="45"/>
      <c r="C32" s="34" t="e">
        <f>VLOOKUP(B32,BDD!$A:$E,2,FALSE())</f>
        <v>#N/A</v>
      </c>
      <c r="D32" s="34" t="e">
        <f>VLOOKUP(B32,BDD!$A:$E,3,FALSE())</f>
        <v>#N/A</v>
      </c>
      <c r="E32" s="35" t="e">
        <f>VLOOKUP(B32,BDD!$A:$E,4,FALSE())</f>
        <v>#N/A</v>
      </c>
      <c r="F32" s="36" t="e">
        <f>VLOOKUP(B32,BDD!$A:$E,5,FALSE())</f>
        <v>#N/A</v>
      </c>
      <c r="H32" s="32">
        <v>2</v>
      </c>
      <c r="I32" s="45"/>
      <c r="J32" s="34" t="e">
        <f>VLOOKUP(I32,BDD!$A:$E,2,FALSE())</f>
        <v>#N/A</v>
      </c>
      <c r="K32" s="34" t="e">
        <f>VLOOKUP(I32,BDD!$A:$E,3,FALSE())</f>
        <v>#N/A</v>
      </c>
      <c r="L32" s="35" t="e">
        <f>VLOOKUP(I32,BDD!$A:$E,4,FALSE())</f>
        <v>#N/A</v>
      </c>
      <c r="M32" s="36" t="e">
        <f>VLOOKUP(I32,BDD!$A:$E,5,FALSE())</f>
        <v>#N/A</v>
      </c>
    </row>
    <row r="33" spans="1:13" ht="15">
      <c r="A33" s="32">
        <v>3</v>
      </c>
      <c r="B33" s="45"/>
      <c r="C33" s="34" t="e">
        <f>VLOOKUP(B33,BDD!$A:$E,2,FALSE())</f>
        <v>#N/A</v>
      </c>
      <c r="D33" s="34" t="e">
        <f>VLOOKUP(B33,BDD!$A:$E,3,FALSE())</f>
        <v>#N/A</v>
      </c>
      <c r="E33" s="35" t="e">
        <f>VLOOKUP(B33,BDD!$A:$E,4,FALSE())</f>
        <v>#N/A</v>
      </c>
      <c r="F33" s="36" t="e">
        <f>VLOOKUP(B33,BDD!$A:$E,5,FALSE())</f>
        <v>#N/A</v>
      </c>
      <c r="H33" s="32">
        <v>3</v>
      </c>
      <c r="I33" s="45"/>
      <c r="J33" s="34" t="e">
        <f>VLOOKUP(I33,BDD!$A:$E,2,FALSE())</f>
        <v>#N/A</v>
      </c>
      <c r="K33" s="34" t="e">
        <f>VLOOKUP(I33,BDD!$A:$E,3,FALSE())</f>
        <v>#N/A</v>
      </c>
      <c r="L33" s="35" t="e">
        <f>VLOOKUP(I33,BDD!$A:$E,4,FALSE())</f>
        <v>#N/A</v>
      </c>
      <c r="M33" s="36" t="e">
        <f>VLOOKUP(I33,BDD!$A:$E,5,FALSE())</f>
        <v>#N/A</v>
      </c>
    </row>
    <row r="34" spans="1:13" ht="15">
      <c r="A34" s="32">
        <v>4</v>
      </c>
      <c r="B34" s="45"/>
      <c r="C34" s="34" t="e">
        <f>VLOOKUP(B34,BDD!$A:$E,2,FALSE())</f>
        <v>#N/A</v>
      </c>
      <c r="D34" s="34" t="e">
        <f>VLOOKUP(B34,BDD!$A:$E,3,FALSE())</f>
        <v>#N/A</v>
      </c>
      <c r="E34" s="35" t="e">
        <f>VLOOKUP(B34,BDD!$A:$E,4,FALSE())</f>
        <v>#N/A</v>
      </c>
      <c r="F34" s="36" t="e">
        <f>VLOOKUP(B34,BDD!$A:$E,5,FALSE())</f>
        <v>#N/A</v>
      </c>
      <c r="H34" s="32">
        <v>4</v>
      </c>
      <c r="I34" s="45"/>
      <c r="J34" s="34" t="e">
        <f>VLOOKUP(I34,BDD!$A:$E,2,FALSE())</f>
        <v>#N/A</v>
      </c>
      <c r="K34" s="34" t="e">
        <f>VLOOKUP(I34,BDD!$A:$E,3,FALSE())</f>
        <v>#N/A</v>
      </c>
      <c r="L34" s="35" t="e">
        <f>VLOOKUP(I34,BDD!$A:$E,4,FALSE())</f>
        <v>#N/A</v>
      </c>
      <c r="M34" s="36" t="e">
        <f>VLOOKUP(I34,BDD!$A:$E,5,FALSE())</f>
        <v>#N/A</v>
      </c>
    </row>
    <row r="35" spans="1:13" ht="15">
      <c r="A35" s="32">
        <v>5</v>
      </c>
      <c r="B35" s="45"/>
      <c r="C35" s="34" t="e">
        <f>VLOOKUP(B35,BDD!$A:$E,2,FALSE())</f>
        <v>#N/A</v>
      </c>
      <c r="D35" s="34" t="e">
        <f>VLOOKUP(B35,BDD!$A:$E,3,FALSE())</f>
        <v>#N/A</v>
      </c>
      <c r="E35" s="35" t="e">
        <f>VLOOKUP(B35,BDD!$A:$E,4,FALSE())</f>
        <v>#N/A</v>
      </c>
      <c r="F35" s="36" t="e">
        <f>VLOOKUP(B35,BDD!$A:$E,5,FALSE())</f>
        <v>#N/A</v>
      </c>
      <c r="H35" s="32">
        <v>5</v>
      </c>
      <c r="I35" s="45"/>
      <c r="J35" s="34" t="e">
        <f>VLOOKUP(I35,BDD!$A:$E,2,FALSE())</f>
        <v>#N/A</v>
      </c>
      <c r="K35" s="34" t="e">
        <f>VLOOKUP(I35,BDD!$A:$E,3,FALSE())</f>
        <v>#N/A</v>
      </c>
      <c r="L35" s="35" t="e">
        <f>VLOOKUP(I35,BDD!$A:$E,4,FALSE())</f>
        <v>#N/A</v>
      </c>
      <c r="M35" s="36" t="e">
        <f>VLOOKUP(I35,BDD!$A:$E,5,FALSE())</f>
        <v>#N/A</v>
      </c>
    </row>
    <row r="36" spans="1:13" ht="15">
      <c r="A36" s="32">
        <v>6</v>
      </c>
      <c r="B36" s="45"/>
      <c r="C36" s="34" t="e">
        <f>VLOOKUP(B36,BDD!$A:$E,2,FALSE())</f>
        <v>#N/A</v>
      </c>
      <c r="D36" s="34" t="e">
        <f>VLOOKUP(B36,BDD!$A:$E,3,FALSE())</f>
        <v>#N/A</v>
      </c>
      <c r="E36" s="35" t="e">
        <f>VLOOKUP(B36,BDD!$A:$E,4,FALSE())</f>
        <v>#N/A</v>
      </c>
      <c r="F36" s="36" t="e">
        <f>VLOOKUP(B36,BDD!$A:$E,5,FALSE())</f>
        <v>#N/A</v>
      </c>
      <c r="H36" s="32">
        <v>6</v>
      </c>
      <c r="I36" s="45"/>
      <c r="J36" s="34" t="e">
        <f>VLOOKUP(I36,BDD!$A:$E,2,FALSE())</f>
        <v>#N/A</v>
      </c>
      <c r="K36" s="34" t="e">
        <f>VLOOKUP(I36,BDD!$A:$E,3,FALSE())</f>
        <v>#N/A</v>
      </c>
      <c r="L36" s="35" t="e">
        <f>VLOOKUP(I36,BDD!$A:$E,4,FALSE())</f>
        <v>#N/A</v>
      </c>
      <c r="M36" s="36" t="e">
        <f>VLOOKUP(I36,BDD!$A:$E,5,FALSE())</f>
        <v>#N/A</v>
      </c>
    </row>
    <row r="37" spans="1:13" ht="15">
      <c r="A37" s="32">
        <v>7</v>
      </c>
      <c r="B37" s="45"/>
      <c r="C37" s="34" t="e">
        <f>VLOOKUP(B37,BDD!$A:$E,2,FALSE())</f>
        <v>#N/A</v>
      </c>
      <c r="D37" s="34" t="e">
        <f>VLOOKUP(B37,BDD!$A:$E,3,FALSE())</f>
        <v>#N/A</v>
      </c>
      <c r="E37" s="35" t="e">
        <f>VLOOKUP(B37,BDD!$A:$E,4,FALSE())</f>
        <v>#N/A</v>
      </c>
      <c r="F37" s="36" t="e">
        <f>VLOOKUP(B37,BDD!$A:$E,5,FALSE())</f>
        <v>#N/A</v>
      </c>
      <c r="H37" s="32">
        <v>7</v>
      </c>
      <c r="I37" s="45"/>
      <c r="J37" s="34" t="e">
        <f>VLOOKUP(I37,BDD!$A:$E,2,FALSE())</f>
        <v>#N/A</v>
      </c>
      <c r="K37" s="34" t="e">
        <f>VLOOKUP(I37,BDD!$A:$E,3,FALSE())</f>
        <v>#N/A</v>
      </c>
      <c r="L37" s="35" t="e">
        <f>VLOOKUP(I37,BDD!$A:$E,4,FALSE())</f>
        <v>#N/A</v>
      </c>
      <c r="M37" s="36" t="e">
        <f>VLOOKUP(I37,BDD!$A:$E,5,FALSE())</f>
        <v>#N/A</v>
      </c>
    </row>
    <row r="38" spans="1:13" ht="15">
      <c r="A38" s="32">
        <v>8</v>
      </c>
      <c r="B38" s="45"/>
      <c r="C38" s="34" t="e">
        <f>VLOOKUP(B38,BDD!$A:$E,2,FALSE())</f>
        <v>#N/A</v>
      </c>
      <c r="D38" s="34" t="e">
        <f>VLOOKUP(B38,BDD!$A:$E,3,FALSE())</f>
        <v>#N/A</v>
      </c>
      <c r="E38" s="35" t="e">
        <f>VLOOKUP(B38,BDD!$A:$E,4,FALSE())</f>
        <v>#N/A</v>
      </c>
      <c r="F38" s="36" t="e">
        <f>VLOOKUP(B38,BDD!$A:$E,5,FALSE())</f>
        <v>#N/A</v>
      </c>
      <c r="H38" s="32">
        <v>8</v>
      </c>
      <c r="I38" s="45"/>
      <c r="J38" s="34" t="e">
        <f>VLOOKUP(I38,BDD!$A:$E,2,FALSE())</f>
        <v>#N/A</v>
      </c>
      <c r="K38" s="34" t="e">
        <f>VLOOKUP(I38,BDD!$A:$E,3,FALSE())</f>
        <v>#N/A</v>
      </c>
      <c r="L38" s="35" t="e">
        <f>VLOOKUP(I38,BDD!$A:$E,4,FALSE())</f>
        <v>#N/A</v>
      </c>
      <c r="M38" s="36" t="e">
        <f>VLOOKUP(I38,BDD!$A:$E,5,FALSE())</f>
        <v>#N/A</v>
      </c>
    </row>
    <row r="39" spans="1:13" ht="15">
      <c r="A39" s="39">
        <v>9</v>
      </c>
      <c r="B39" s="40"/>
      <c r="C39" s="41" t="e">
        <f>VLOOKUP(B39,BDD!$A:$E,2,FALSE())</f>
        <v>#N/A</v>
      </c>
      <c r="D39" s="41" t="e">
        <f>VLOOKUP(B39,BDD!$A:$E,3,FALSE())</f>
        <v>#N/A</v>
      </c>
      <c r="E39" s="42" t="e">
        <f>VLOOKUP(B39,BDD!$A:$E,4,FALSE())</f>
        <v>#N/A</v>
      </c>
      <c r="F39" s="43" t="e">
        <f>VLOOKUP(B39,BDD!$A:$E,5,FALSE())</f>
        <v>#N/A</v>
      </c>
      <c r="H39" s="39">
        <v>9</v>
      </c>
      <c r="I39" s="40"/>
      <c r="J39" s="41" t="e">
        <f>VLOOKUP(I39,BDD!$A:$E,2,FALSE())</f>
        <v>#N/A</v>
      </c>
      <c r="K39" s="41" t="e">
        <f>VLOOKUP(I39,BDD!$A:$E,3,FALSE())</f>
        <v>#N/A</v>
      </c>
      <c r="L39" s="42" t="e">
        <f>VLOOKUP(I39,BDD!$A:$E,4,FALSE())</f>
        <v>#N/A</v>
      </c>
      <c r="M39" s="43" t="e">
        <f>VLOOKUP(I39,BDD!$A:$E,5,FALSE())</f>
        <v>#N/A</v>
      </c>
    </row>
    <row r="41" spans="1:13" ht="15">
      <c r="A41" s="131">
        <v>7</v>
      </c>
      <c r="B41" s="21" t="s">
        <v>192</v>
      </c>
      <c r="C41" s="132"/>
      <c r="D41" s="132"/>
      <c r="E41" s="132"/>
      <c r="F41" s="132"/>
      <c r="H41" s="131">
        <v>8</v>
      </c>
      <c r="I41" s="21" t="s">
        <v>192</v>
      </c>
      <c r="J41" s="132"/>
      <c r="K41" s="132"/>
      <c r="L41" s="132"/>
      <c r="M41" s="132"/>
    </row>
    <row r="42" spans="1:13" ht="15">
      <c r="A42" s="131"/>
      <c r="B42" s="22" t="s">
        <v>195</v>
      </c>
      <c r="C42" s="23" t="s">
        <v>196</v>
      </c>
      <c r="D42" s="23" t="s">
        <v>197</v>
      </c>
      <c r="E42" s="24" t="s">
        <v>198</v>
      </c>
      <c r="F42" s="25" t="s">
        <v>199</v>
      </c>
      <c r="H42" s="131"/>
      <c r="I42" s="22" t="s">
        <v>195</v>
      </c>
      <c r="J42" s="23" t="s">
        <v>196</v>
      </c>
      <c r="K42" s="23" t="s">
        <v>197</v>
      </c>
      <c r="L42" s="24" t="s">
        <v>198</v>
      </c>
      <c r="M42" s="25" t="s">
        <v>199</v>
      </c>
    </row>
    <row r="43" spans="1:13" ht="15">
      <c r="A43" s="26">
        <v>1</v>
      </c>
      <c r="B43" s="44"/>
      <c r="C43" s="28" t="e">
        <f>VLOOKUP(B43,BDD!$A:$E,2,FALSE())</f>
        <v>#N/A</v>
      </c>
      <c r="D43" s="28" t="e">
        <f>VLOOKUP(B43,BDD!$A:$E,3,FALSE())</f>
        <v>#N/A</v>
      </c>
      <c r="E43" s="29" t="e">
        <f>VLOOKUP(B43,BDD!$A:$E,4,FALSE())</f>
        <v>#N/A</v>
      </c>
      <c r="F43" s="30" t="e">
        <f>VLOOKUP(B43,BDD!$A:$E,5,FALSE())</f>
        <v>#N/A</v>
      </c>
      <c r="H43" s="26">
        <v>1</v>
      </c>
      <c r="I43" s="44"/>
      <c r="J43" s="28" t="e">
        <f>VLOOKUP(I43,BDD!$A:$E,2,FALSE())</f>
        <v>#N/A</v>
      </c>
      <c r="K43" s="28" t="e">
        <f>VLOOKUP(I43,BDD!$A:$E,3,FALSE())</f>
        <v>#N/A</v>
      </c>
      <c r="L43" s="29" t="e">
        <f>VLOOKUP(I43,BDD!$A:$E,4,FALSE())</f>
        <v>#N/A</v>
      </c>
      <c r="M43" s="30" t="e">
        <f>VLOOKUP(I43,BDD!$A:$E,5,FALSE())</f>
        <v>#N/A</v>
      </c>
    </row>
    <row r="44" spans="1:13" ht="15">
      <c r="A44" s="32">
        <v>2</v>
      </c>
      <c r="B44" s="45"/>
      <c r="C44" s="34" t="e">
        <f>VLOOKUP(B44,BDD!$A:$E,2,FALSE())</f>
        <v>#N/A</v>
      </c>
      <c r="D44" s="34" t="e">
        <f>VLOOKUP(B44,BDD!$A:$E,3,FALSE())</f>
        <v>#N/A</v>
      </c>
      <c r="E44" s="35" t="e">
        <f>VLOOKUP(B44,BDD!$A:$E,4,FALSE())</f>
        <v>#N/A</v>
      </c>
      <c r="F44" s="36" t="e">
        <f>VLOOKUP(B44,BDD!$A:$E,5,FALSE())</f>
        <v>#N/A</v>
      </c>
      <c r="H44" s="32">
        <v>2</v>
      </c>
      <c r="I44" s="45"/>
      <c r="J44" s="34" t="e">
        <f>VLOOKUP(I44,BDD!$A:$E,2,FALSE())</f>
        <v>#N/A</v>
      </c>
      <c r="K44" s="34" t="e">
        <f>VLOOKUP(I44,BDD!$A:$E,3,FALSE())</f>
        <v>#N/A</v>
      </c>
      <c r="L44" s="35" t="e">
        <f>VLOOKUP(I44,BDD!$A:$E,4,FALSE())</f>
        <v>#N/A</v>
      </c>
      <c r="M44" s="36" t="e">
        <f>VLOOKUP(I44,BDD!$A:$E,5,FALSE())</f>
        <v>#N/A</v>
      </c>
    </row>
    <row r="45" spans="1:13" ht="15">
      <c r="A45" s="32">
        <v>3</v>
      </c>
      <c r="B45" s="45"/>
      <c r="C45" s="34" t="e">
        <f>VLOOKUP(B45,BDD!$A:$E,2,FALSE())</f>
        <v>#N/A</v>
      </c>
      <c r="D45" s="34" t="e">
        <f>VLOOKUP(B45,BDD!$A:$E,3,FALSE())</f>
        <v>#N/A</v>
      </c>
      <c r="E45" s="35" t="e">
        <f>VLOOKUP(B45,BDD!$A:$E,4,FALSE())</f>
        <v>#N/A</v>
      </c>
      <c r="F45" s="36" t="e">
        <f>VLOOKUP(B45,BDD!$A:$E,5,FALSE())</f>
        <v>#N/A</v>
      </c>
      <c r="H45" s="32">
        <v>3</v>
      </c>
      <c r="I45" s="45"/>
      <c r="J45" s="34" t="e">
        <f>VLOOKUP(I45,BDD!$A:$E,2,FALSE())</f>
        <v>#N/A</v>
      </c>
      <c r="K45" s="34" t="e">
        <f>VLOOKUP(I45,BDD!$A:$E,3,FALSE())</f>
        <v>#N/A</v>
      </c>
      <c r="L45" s="35" t="e">
        <f>VLOOKUP(I45,BDD!$A:$E,4,FALSE())</f>
        <v>#N/A</v>
      </c>
      <c r="M45" s="36" t="e">
        <f>VLOOKUP(I45,BDD!$A:$E,5,FALSE())</f>
        <v>#N/A</v>
      </c>
    </row>
    <row r="46" spans="1:13" ht="15">
      <c r="A46" s="32">
        <v>4</v>
      </c>
      <c r="B46" s="45"/>
      <c r="C46" s="34" t="e">
        <f>VLOOKUP(B46,BDD!$A:$E,2,FALSE())</f>
        <v>#N/A</v>
      </c>
      <c r="D46" s="34" t="e">
        <f>VLOOKUP(B46,BDD!$A:$E,3,FALSE())</f>
        <v>#N/A</v>
      </c>
      <c r="E46" s="35" t="e">
        <f>VLOOKUP(B46,BDD!$A:$E,4,FALSE())</f>
        <v>#N/A</v>
      </c>
      <c r="F46" s="36" t="e">
        <f>VLOOKUP(B46,BDD!$A:$E,5,FALSE())</f>
        <v>#N/A</v>
      </c>
      <c r="H46" s="32">
        <v>4</v>
      </c>
      <c r="I46" s="45"/>
      <c r="J46" s="34" t="e">
        <f>VLOOKUP(I46,BDD!$A:$E,2,FALSE())</f>
        <v>#N/A</v>
      </c>
      <c r="K46" s="34" t="e">
        <f>VLOOKUP(I46,BDD!$A:$E,3,FALSE())</f>
        <v>#N/A</v>
      </c>
      <c r="L46" s="35" t="e">
        <f>VLOOKUP(I46,BDD!$A:$E,4,FALSE())</f>
        <v>#N/A</v>
      </c>
      <c r="M46" s="36" t="e">
        <f>VLOOKUP(I46,BDD!$A:$E,5,FALSE())</f>
        <v>#N/A</v>
      </c>
    </row>
    <row r="47" spans="1:13" ht="15">
      <c r="A47" s="32">
        <v>5</v>
      </c>
      <c r="B47" s="45"/>
      <c r="C47" s="34" t="e">
        <f>VLOOKUP(B47,BDD!$A:$E,2,FALSE())</f>
        <v>#N/A</v>
      </c>
      <c r="D47" s="34" t="e">
        <f>VLOOKUP(B47,BDD!$A:$E,3,FALSE())</f>
        <v>#N/A</v>
      </c>
      <c r="E47" s="35" t="e">
        <f>VLOOKUP(B47,BDD!$A:$E,4,FALSE())</f>
        <v>#N/A</v>
      </c>
      <c r="F47" s="36" t="e">
        <f>VLOOKUP(B47,BDD!$A:$E,5,FALSE())</f>
        <v>#N/A</v>
      </c>
      <c r="H47" s="32">
        <v>5</v>
      </c>
      <c r="I47" s="45"/>
      <c r="J47" s="34" t="e">
        <f>VLOOKUP(I47,BDD!$A:$E,2,FALSE())</f>
        <v>#N/A</v>
      </c>
      <c r="K47" s="34" t="e">
        <f>VLOOKUP(I47,BDD!$A:$E,3,FALSE())</f>
        <v>#N/A</v>
      </c>
      <c r="L47" s="35" t="e">
        <f>VLOOKUP(I47,BDD!$A:$E,4,FALSE())</f>
        <v>#N/A</v>
      </c>
      <c r="M47" s="36" t="e">
        <f>VLOOKUP(I47,BDD!$A:$E,5,FALSE())</f>
        <v>#N/A</v>
      </c>
    </row>
    <row r="48" spans="1:13" ht="15">
      <c r="A48" s="32">
        <v>6</v>
      </c>
      <c r="B48" s="45"/>
      <c r="C48" s="34" t="e">
        <f>VLOOKUP(B48,BDD!$A:$E,2,FALSE())</f>
        <v>#N/A</v>
      </c>
      <c r="D48" s="34" t="e">
        <f>VLOOKUP(B48,BDD!$A:$E,3,FALSE())</f>
        <v>#N/A</v>
      </c>
      <c r="E48" s="35" t="e">
        <f>VLOOKUP(B48,BDD!$A:$E,4,FALSE())</f>
        <v>#N/A</v>
      </c>
      <c r="F48" s="36" t="e">
        <f>VLOOKUP(B48,BDD!$A:$E,5,FALSE())</f>
        <v>#N/A</v>
      </c>
      <c r="H48" s="32">
        <v>6</v>
      </c>
      <c r="I48" s="45"/>
      <c r="J48" s="34" t="e">
        <f>VLOOKUP(I48,BDD!$A:$E,2,FALSE())</f>
        <v>#N/A</v>
      </c>
      <c r="K48" s="34" t="e">
        <f>VLOOKUP(I48,BDD!$A:$E,3,FALSE())</f>
        <v>#N/A</v>
      </c>
      <c r="L48" s="35" t="e">
        <f>VLOOKUP(I48,BDD!$A:$E,4,FALSE())</f>
        <v>#N/A</v>
      </c>
      <c r="M48" s="36" t="e">
        <f>VLOOKUP(I48,BDD!$A:$E,5,FALSE())</f>
        <v>#N/A</v>
      </c>
    </row>
    <row r="49" spans="1:13" ht="15">
      <c r="A49" s="32">
        <v>7</v>
      </c>
      <c r="B49" s="45"/>
      <c r="C49" s="34" t="e">
        <f>VLOOKUP(B49,BDD!$A:$E,2,FALSE())</f>
        <v>#N/A</v>
      </c>
      <c r="D49" s="34" t="e">
        <f>VLOOKUP(B49,BDD!$A:$E,3,FALSE())</f>
        <v>#N/A</v>
      </c>
      <c r="E49" s="35" t="e">
        <f>VLOOKUP(B49,BDD!$A:$E,4,FALSE())</f>
        <v>#N/A</v>
      </c>
      <c r="F49" s="36" t="e">
        <f>VLOOKUP(B49,BDD!$A:$E,5,FALSE())</f>
        <v>#N/A</v>
      </c>
      <c r="H49" s="32">
        <v>7</v>
      </c>
      <c r="I49" s="45"/>
      <c r="J49" s="34" t="e">
        <f>VLOOKUP(I49,BDD!$A:$E,2,FALSE())</f>
        <v>#N/A</v>
      </c>
      <c r="K49" s="34" t="e">
        <f>VLOOKUP(I49,BDD!$A:$E,3,FALSE())</f>
        <v>#N/A</v>
      </c>
      <c r="L49" s="35" t="e">
        <f>VLOOKUP(I49,BDD!$A:$E,4,FALSE())</f>
        <v>#N/A</v>
      </c>
      <c r="M49" s="36" t="e">
        <f>VLOOKUP(I49,BDD!$A:$E,5,FALSE())</f>
        <v>#N/A</v>
      </c>
    </row>
    <row r="50" spans="1:13" ht="15">
      <c r="A50" s="32">
        <v>8</v>
      </c>
      <c r="B50" s="45"/>
      <c r="C50" s="34" t="e">
        <f>VLOOKUP(B50,BDD!$A:$E,2,FALSE())</f>
        <v>#N/A</v>
      </c>
      <c r="D50" s="34" t="e">
        <f>VLOOKUP(B50,BDD!$A:$E,3,FALSE())</f>
        <v>#N/A</v>
      </c>
      <c r="E50" s="35" t="e">
        <f>VLOOKUP(B50,BDD!$A:$E,4,FALSE())</f>
        <v>#N/A</v>
      </c>
      <c r="F50" s="36" t="e">
        <f>VLOOKUP(B50,BDD!$A:$E,5,FALSE())</f>
        <v>#N/A</v>
      </c>
      <c r="H50" s="32">
        <v>8</v>
      </c>
      <c r="I50" s="45"/>
      <c r="J50" s="34" t="e">
        <f>VLOOKUP(I50,BDD!$A:$E,2,FALSE())</f>
        <v>#N/A</v>
      </c>
      <c r="K50" s="34" t="e">
        <f>VLOOKUP(I50,BDD!$A:$E,3,FALSE())</f>
        <v>#N/A</v>
      </c>
      <c r="L50" s="35" t="e">
        <f>VLOOKUP(I50,BDD!$A:$E,4,FALSE())</f>
        <v>#N/A</v>
      </c>
      <c r="M50" s="36" t="e">
        <f>VLOOKUP(I50,BDD!$A:$E,5,FALSE())</f>
        <v>#N/A</v>
      </c>
    </row>
    <row r="51" spans="1:13" ht="15">
      <c r="A51" s="39">
        <v>9</v>
      </c>
      <c r="B51" s="40"/>
      <c r="C51" s="41" t="e">
        <f>VLOOKUP(B51,BDD!$A:$E,2,FALSE())</f>
        <v>#N/A</v>
      </c>
      <c r="D51" s="41" t="e">
        <f>VLOOKUP(B51,BDD!$A:$E,3,FALSE())</f>
        <v>#N/A</v>
      </c>
      <c r="E51" s="42" t="e">
        <f>VLOOKUP(B51,BDD!$A:$E,4,FALSE())</f>
        <v>#N/A</v>
      </c>
      <c r="F51" s="43" t="e">
        <f>VLOOKUP(B51,BDD!$A:$E,5,FALSE())</f>
        <v>#N/A</v>
      </c>
      <c r="H51" s="39">
        <v>9</v>
      </c>
      <c r="I51" s="40"/>
      <c r="J51" s="41" t="e">
        <f>VLOOKUP(I51,BDD!$A:$E,2,FALSE())</f>
        <v>#N/A</v>
      </c>
      <c r="K51" s="41" t="e">
        <f>VLOOKUP(I51,BDD!$A:$E,3,FALSE())</f>
        <v>#N/A</v>
      </c>
      <c r="L51" s="42" t="e">
        <f>VLOOKUP(I51,BDD!$A:$E,4,FALSE())</f>
        <v>#N/A</v>
      </c>
      <c r="M51" s="43" t="e">
        <f>VLOOKUP(I51,BDD!$A:$E,5,FALSE())</f>
        <v>#N/A</v>
      </c>
    </row>
    <row r="53" spans="1:13" ht="15">
      <c r="A53" s="131">
        <v>9</v>
      </c>
      <c r="B53" s="21" t="s">
        <v>192</v>
      </c>
      <c r="C53" s="132"/>
      <c r="D53" s="132"/>
      <c r="E53" s="132"/>
      <c r="F53" s="132"/>
      <c r="H53" s="131">
        <v>10</v>
      </c>
      <c r="I53" s="21" t="s">
        <v>192</v>
      </c>
      <c r="J53" s="132"/>
      <c r="K53" s="132"/>
      <c r="L53" s="132"/>
      <c r="M53" s="132"/>
    </row>
    <row r="54" spans="1:13" ht="15">
      <c r="A54" s="131"/>
      <c r="B54" s="22" t="s">
        <v>195</v>
      </c>
      <c r="C54" s="23" t="s">
        <v>196</v>
      </c>
      <c r="D54" s="23" t="s">
        <v>197</v>
      </c>
      <c r="E54" s="24" t="s">
        <v>198</v>
      </c>
      <c r="F54" s="25" t="s">
        <v>199</v>
      </c>
      <c r="H54" s="131"/>
      <c r="I54" s="22" t="s">
        <v>195</v>
      </c>
      <c r="J54" s="23" t="s">
        <v>196</v>
      </c>
      <c r="K54" s="23" t="s">
        <v>197</v>
      </c>
      <c r="L54" s="24" t="s">
        <v>198</v>
      </c>
      <c r="M54" s="25" t="s">
        <v>199</v>
      </c>
    </row>
    <row r="55" spans="1:13" ht="15">
      <c r="A55" s="26">
        <v>1</v>
      </c>
      <c r="B55" s="44"/>
      <c r="C55" s="28" t="e">
        <f>VLOOKUP(B55,BDD!$A:$E,2,FALSE())</f>
        <v>#N/A</v>
      </c>
      <c r="D55" s="28" t="e">
        <f>VLOOKUP(B55,BDD!$A:$E,3,FALSE())</f>
        <v>#N/A</v>
      </c>
      <c r="E55" s="29" t="e">
        <f>VLOOKUP(B55,BDD!$A:$E,4,FALSE())</f>
        <v>#N/A</v>
      </c>
      <c r="F55" s="30" t="e">
        <f>VLOOKUP(B55,BDD!$A:$E,5,FALSE())</f>
        <v>#N/A</v>
      </c>
      <c r="H55" s="26">
        <v>1</v>
      </c>
      <c r="I55" s="44"/>
      <c r="J55" s="28" t="e">
        <f>VLOOKUP(I55,BDD!$A:$E,2,FALSE())</f>
        <v>#N/A</v>
      </c>
      <c r="K55" s="28" t="e">
        <f>VLOOKUP(I55,BDD!$A:$E,3,FALSE())</f>
        <v>#N/A</v>
      </c>
      <c r="L55" s="29" t="e">
        <f>VLOOKUP(I55,BDD!$A:$E,4,FALSE())</f>
        <v>#N/A</v>
      </c>
      <c r="M55" s="30" t="e">
        <f>VLOOKUP(I55,BDD!$A:$E,5,FALSE())</f>
        <v>#N/A</v>
      </c>
    </row>
    <row r="56" spans="1:13" ht="15">
      <c r="A56" s="32">
        <v>2</v>
      </c>
      <c r="B56" s="45"/>
      <c r="C56" s="34" t="e">
        <f>VLOOKUP(B56,BDD!$A:$E,2,FALSE())</f>
        <v>#N/A</v>
      </c>
      <c r="D56" s="34" t="e">
        <f>VLOOKUP(B56,BDD!$A:$E,3,FALSE())</f>
        <v>#N/A</v>
      </c>
      <c r="E56" s="35" t="e">
        <f>VLOOKUP(B56,BDD!$A:$E,4,FALSE())</f>
        <v>#N/A</v>
      </c>
      <c r="F56" s="36" t="e">
        <f>VLOOKUP(B56,BDD!$A:$E,5,FALSE())</f>
        <v>#N/A</v>
      </c>
      <c r="H56" s="32">
        <v>2</v>
      </c>
      <c r="I56" s="45"/>
      <c r="J56" s="34" t="e">
        <f>VLOOKUP(I56,BDD!$A:$E,2,FALSE())</f>
        <v>#N/A</v>
      </c>
      <c r="K56" s="34" t="e">
        <f>VLOOKUP(I56,BDD!$A:$E,3,FALSE())</f>
        <v>#N/A</v>
      </c>
      <c r="L56" s="35" t="e">
        <f>VLOOKUP(I56,BDD!$A:$E,4,FALSE())</f>
        <v>#N/A</v>
      </c>
      <c r="M56" s="36" t="e">
        <f>VLOOKUP(I56,BDD!$A:$E,5,FALSE())</f>
        <v>#N/A</v>
      </c>
    </row>
    <row r="57" spans="1:13" ht="15">
      <c r="A57" s="32">
        <v>3</v>
      </c>
      <c r="B57" s="45"/>
      <c r="C57" s="34" t="e">
        <f>VLOOKUP(B57,BDD!$A:$E,2,FALSE())</f>
        <v>#N/A</v>
      </c>
      <c r="D57" s="34" t="e">
        <f>VLOOKUP(B57,BDD!$A:$E,3,FALSE())</f>
        <v>#N/A</v>
      </c>
      <c r="E57" s="35" t="e">
        <f>VLOOKUP(B57,BDD!$A:$E,4,FALSE())</f>
        <v>#N/A</v>
      </c>
      <c r="F57" s="36" t="e">
        <f>VLOOKUP(B57,BDD!$A:$E,5,FALSE())</f>
        <v>#N/A</v>
      </c>
      <c r="H57" s="32">
        <v>3</v>
      </c>
      <c r="I57" s="45"/>
      <c r="J57" s="34" t="e">
        <f>VLOOKUP(I57,BDD!$A:$E,2,FALSE())</f>
        <v>#N/A</v>
      </c>
      <c r="K57" s="34" t="e">
        <f>VLOOKUP(I57,BDD!$A:$E,3,FALSE())</f>
        <v>#N/A</v>
      </c>
      <c r="L57" s="35" t="e">
        <f>VLOOKUP(I57,BDD!$A:$E,4,FALSE())</f>
        <v>#N/A</v>
      </c>
      <c r="M57" s="36" t="e">
        <f>VLOOKUP(I57,BDD!$A:$E,5,FALSE())</f>
        <v>#N/A</v>
      </c>
    </row>
    <row r="58" spans="1:13" ht="15">
      <c r="A58" s="32">
        <v>4</v>
      </c>
      <c r="B58" s="45"/>
      <c r="C58" s="34" t="e">
        <f>VLOOKUP(B58,BDD!$A:$E,2,FALSE())</f>
        <v>#N/A</v>
      </c>
      <c r="D58" s="34" t="e">
        <f>VLOOKUP(B58,BDD!$A:$E,3,FALSE())</f>
        <v>#N/A</v>
      </c>
      <c r="E58" s="35" t="e">
        <f>VLOOKUP(B58,BDD!$A:$E,4,FALSE())</f>
        <v>#N/A</v>
      </c>
      <c r="F58" s="36" t="e">
        <f>VLOOKUP(B58,BDD!$A:$E,5,FALSE())</f>
        <v>#N/A</v>
      </c>
      <c r="H58" s="32">
        <v>4</v>
      </c>
      <c r="I58" s="45"/>
      <c r="J58" s="34" t="e">
        <f>VLOOKUP(I58,BDD!$A:$E,2,FALSE())</f>
        <v>#N/A</v>
      </c>
      <c r="K58" s="34" t="e">
        <f>VLOOKUP(I58,BDD!$A:$E,3,FALSE())</f>
        <v>#N/A</v>
      </c>
      <c r="L58" s="35" t="e">
        <f>VLOOKUP(I58,BDD!$A:$E,4,FALSE())</f>
        <v>#N/A</v>
      </c>
      <c r="M58" s="36" t="e">
        <f>VLOOKUP(I58,BDD!$A:$E,5,FALSE())</f>
        <v>#N/A</v>
      </c>
    </row>
    <row r="59" spans="1:13" ht="15">
      <c r="A59" s="32">
        <v>5</v>
      </c>
      <c r="B59" s="45"/>
      <c r="C59" s="34" t="e">
        <f>VLOOKUP(B59,BDD!$A:$E,2,FALSE())</f>
        <v>#N/A</v>
      </c>
      <c r="D59" s="34" t="e">
        <f>VLOOKUP(B59,BDD!$A:$E,3,FALSE())</f>
        <v>#N/A</v>
      </c>
      <c r="E59" s="35" t="e">
        <f>VLOOKUP(B59,BDD!$A:$E,4,FALSE())</f>
        <v>#N/A</v>
      </c>
      <c r="F59" s="36" t="e">
        <f>VLOOKUP(B59,BDD!$A:$E,5,FALSE())</f>
        <v>#N/A</v>
      </c>
      <c r="H59" s="32">
        <v>5</v>
      </c>
      <c r="I59" s="45"/>
      <c r="J59" s="34" t="e">
        <f>VLOOKUP(I59,BDD!$A:$E,2,FALSE())</f>
        <v>#N/A</v>
      </c>
      <c r="K59" s="34" t="e">
        <f>VLOOKUP(I59,BDD!$A:$E,3,FALSE())</f>
        <v>#N/A</v>
      </c>
      <c r="L59" s="35" t="e">
        <f>VLOOKUP(I59,BDD!$A:$E,4,FALSE())</f>
        <v>#N/A</v>
      </c>
      <c r="M59" s="36" t="e">
        <f>VLOOKUP(I59,BDD!$A:$E,5,FALSE())</f>
        <v>#N/A</v>
      </c>
    </row>
    <row r="60" spans="1:13" ht="15">
      <c r="A60" s="32">
        <v>6</v>
      </c>
      <c r="B60" s="45"/>
      <c r="C60" s="34" t="e">
        <f>VLOOKUP(B60,BDD!$A:$E,2,FALSE())</f>
        <v>#N/A</v>
      </c>
      <c r="D60" s="34" t="e">
        <f>VLOOKUP(B60,BDD!$A:$E,3,FALSE())</f>
        <v>#N/A</v>
      </c>
      <c r="E60" s="35" t="e">
        <f>VLOOKUP(B60,BDD!$A:$E,4,FALSE())</f>
        <v>#N/A</v>
      </c>
      <c r="F60" s="36" t="e">
        <f>VLOOKUP(B60,BDD!$A:$E,5,FALSE())</f>
        <v>#N/A</v>
      </c>
      <c r="H60" s="32">
        <v>6</v>
      </c>
      <c r="I60" s="45"/>
      <c r="J60" s="34" t="e">
        <f>VLOOKUP(I60,BDD!$A:$E,2,FALSE())</f>
        <v>#N/A</v>
      </c>
      <c r="K60" s="34" t="e">
        <f>VLOOKUP(I60,BDD!$A:$E,3,FALSE())</f>
        <v>#N/A</v>
      </c>
      <c r="L60" s="35" t="e">
        <f>VLOOKUP(I60,BDD!$A:$E,4,FALSE())</f>
        <v>#N/A</v>
      </c>
      <c r="M60" s="36" t="e">
        <f>VLOOKUP(I60,BDD!$A:$E,5,FALSE())</f>
        <v>#N/A</v>
      </c>
    </row>
    <row r="61" spans="1:13" ht="15">
      <c r="A61" s="32">
        <v>7</v>
      </c>
      <c r="B61" s="45"/>
      <c r="C61" s="34" t="e">
        <f>VLOOKUP(B61,BDD!$A:$E,2,FALSE())</f>
        <v>#N/A</v>
      </c>
      <c r="D61" s="34" t="e">
        <f>VLOOKUP(B61,BDD!$A:$E,3,FALSE())</f>
        <v>#N/A</v>
      </c>
      <c r="E61" s="35" t="e">
        <f>VLOOKUP(B61,BDD!$A:$E,4,FALSE())</f>
        <v>#N/A</v>
      </c>
      <c r="F61" s="36" t="e">
        <f>VLOOKUP(B61,BDD!$A:$E,5,FALSE())</f>
        <v>#N/A</v>
      </c>
      <c r="H61" s="32">
        <v>7</v>
      </c>
      <c r="I61" s="45"/>
      <c r="J61" s="34" t="e">
        <f>VLOOKUP(I61,BDD!$A:$E,2,FALSE())</f>
        <v>#N/A</v>
      </c>
      <c r="K61" s="34" t="e">
        <f>VLOOKUP(I61,BDD!$A:$E,3,FALSE())</f>
        <v>#N/A</v>
      </c>
      <c r="L61" s="35" t="e">
        <f>VLOOKUP(I61,BDD!$A:$E,4,FALSE())</f>
        <v>#N/A</v>
      </c>
      <c r="M61" s="36" t="e">
        <f>VLOOKUP(I61,BDD!$A:$E,5,FALSE())</f>
        <v>#N/A</v>
      </c>
    </row>
    <row r="62" spans="1:13" ht="15">
      <c r="A62" s="32">
        <v>8</v>
      </c>
      <c r="B62" s="45"/>
      <c r="C62" s="34" t="e">
        <f>VLOOKUP(B62,BDD!$A:$E,2,FALSE())</f>
        <v>#N/A</v>
      </c>
      <c r="D62" s="34" t="e">
        <f>VLOOKUP(B62,BDD!$A:$E,3,FALSE())</f>
        <v>#N/A</v>
      </c>
      <c r="E62" s="35" t="e">
        <f>VLOOKUP(B62,BDD!$A:$E,4,FALSE())</f>
        <v>#N/A</v>
      </c>
      <c r="F62" s="36" t="e">
        <f>VLOOKUP(B62,BDD!$A:$E,5,FALSE())</f>
        <v>#N/A</v>
      </c>
      <c r="H62" s="32">
        <v>8</v>
      </c>
      <c r="I62" s="45"/>
      <c r="J62" s="34" t="e">
        <f>VLOOKUP(I62,BDD!$A:$E,2,FALSE())</f>
        <v>#N/A</v>
      </c>
      <c r="K62" s="34" t="e">
        <f>VLOOKUP(I62,BDD!$A:$E,3,FALSE())</f>
        <v>#N/A</v>
      </c>
      <c r="L62" s="35" t="e">
        <f>VLOOKUP(I62,BDD!$A:$E,4,FALSE())</f>
        <v>#N/A</v>
      </c>
      <c r="M62" s="36" t="e">
        <f>VLOOKUP(I62,BDD!$A:$E,5,FALSE())</f>
        <v>#N/A</v>
      </c>
    </row>
    <row r="63" spans="1:13" ht="15">
      <c r="A63" s="39">
        <v>9</v>
      </c>
      <c r="B63" s="40"/>
      <c r="C63" s="41" t="e">
        <f>VLOOKUP(B63,BDD!$A:$E,2,FALSE())</f>
        <v>#N/A</v>
      </c>
      <c r="D63" s="41" t="e">
        <f>VLOOKUP(B63,BDD!$A:$E,3,FALSE())</f>
        <v>#N/A</v>
      </c>
      <c r="E63" s="42" t="e">
        <f>VLOOKUP(B63,BDD!$A:$E,4,FALSE())</f>
        <v>#N/A</v>
      </c>
      <c r="F63" s="43" t="e">
        <f>VLOOKUP(B63,BDD!$A:$E,5,FALSE())</f>
        <v>#N/A</v>
      </c>
      <c r="H63" s="39">
        <v>9</v>
      </c>
      <c r="I63" s="40"/>
      <c r="J63" s="41" t="e">
        <f>VLOOKUP(I63,BDD!$A:$E,2,FALSE())</f>
        <v>#N/A</v>
      </c>
      <c r="K63" s="41" t="e">
        <f>VLOOKUP(I63,BDD!$A:$E,3,FALSE())</f>
        <v>#N/A</v>
      </c>
      <c r="L63" s="42" t="e">
        <f>VLOOKUP(I63,BDD!$A:$E,4,FALSE())</f>
        <v>#N/A</v>
      </c>
      <c r="M63" s="43" t="e">
        <f>VLOOKUP(I63,BDD!$A:$E,5,FALSE())</f>
        <v>#N/A</v>
      </c>
    </row>
    <row r="65" spans="1:13" ht="15">
      <c r="A65" s="131">
        <v>11</v>
      </c>
      <c r="B65" s="21" t="s">
        <v>192</v>
      </c>
      <c r="C65" s="132"/>
      <c r="D65" s="132"/>
      <c r="E65" s="132"/>
      <c r="F65" s="132"/>
      <c r="H65" s="131">
        <v>12</v>
      </c>
      <c r="I65" s="21" t="s">
        <v>192</v>
      </c>
      <c r="J65" s="132"/>
      <c r="K65" s="132"/>
      <c r="L65" s="132"/>
      <c r="M65" s="132"/>
    </row>
    <row r="66" spans="1:13" ht="15">
      <c r="A66" s="131"/>
      <c r="B66" s="22" t="s">
        <v>195</v>
      </c>
      <c r="C66" s="23" t="s">
        <v>196</v>
      </c>
      <c r="D66" s="23" t="s">
        <v>197</v>
      </c>
      <c r="E66" s="24" t="s">
        <v>198</v>
      </c>
      <c r="F66" s="25" t="s">
        <v>199</v>
      </c>
      <c r="H66" s="131"/>
      <c r="I66" s="22" t="s">
        <v>195</v>
      </c>
      <c r="J66" s="23" t="s">
        <v>196</v>
      </c>
      <c r="K66" s="23" t="s">
        <v>197</v>
      </c>
      <c r="L66" s="24" t="s">
        <v>198</v>
      </c>
      <c r="M66" s="25" t="s">
        <v>199</v>
      </c>
    </row>
    <row r="67" spans="1:13" ht="15">
      <c r="A67" s="26">
        <v>1</v>
      </c>
      <c r="B67" s="44"/>
      <c r="C67" s="28" t="e">
        <f>VLOOKUP(B67,BDD!$A:$E,2,FALSE())</f>
        <v>#N/A</v>
      </c>
      <c r="D67" s="28" t="e">
        <f>VLOOKUP(B67,BDD!$A:$E,3,FALSE())</f>
        <v>#N/A</v>
      </c>
      <c r="E67" s="29" t="e">
        <f>VLOOKUP(B67,BDD!$A:$E,4,FALSE())</f>
        <v>#N/A</v>
      </c>
      <c r="F67" s="30" t="e">
        <f>VLOOKUP(B67,BDD!$A:$E,5,FALSE())</f>
        <v>#N/A</v>
      </c>
      <c r="H67" s="26">
        <v>1</v>
      </c>
      <c r="I67" s="44"/>
      <c r="J67" s="28" t="e">
        <f>VLOOKUP(I67,BDD!$A:$E,2,FALSE())</f>
        <v>#N/A</v>
      </c>
      <c r="K67" s="28" t="e">
        <f>VLOOKUP(I67,BDD!$A:$E,3,FALSE())</f>
        <v>#N/A</v>
      </c>
      <c r="L67" s="29" t="e">
        <f>VLOOKUP(I67,BDD!$A:$E,4,FALSE())</f>
        <v>#N/A</v>
      </c>
      <c r="M67" s="30" t="e">
        <f>VLOOKUP(I67,BDD!$A:$E,5,FALSE())</f>
        <v>#N/A</v>
      </c>
    </row>
    <row r="68" spans="1:13" ht="15">
      <c r="A68" s="32">
        <v>2</v>
      </c>
      <c r="B68" s="45"/>
      <c r="C68" s="34" t="e">
        <f>VLOOKUP(B68,BDD!$A:$E,2,FALSE())</f>
        <v>#N/A</v>
      </c>
      <c r="D68" s="34" t="e">
        <f>VLOOKUP(B68,BDD!$A:$E,3,FALSE())</f>
        <v>#N/A</v>
      </c>
      <c r="E68" s="35" t="e">
        <f>VLOOKUP(B68,BDD!$A:$E,4,FALSE())</f>
        <v>#N/A</v>
      </c>
      <c r="F68" s="36" t="e">
        <f>VLOOKUP(B68,BDD!$A:$E,5,FALSE())</f>
        <v>#N/A</v>
      </c>
      <c r="H68" s="32">
        <v>2</v>
      </c>
      <c r="I68" s="45"/>
      <c r="J68" s="34" t="e">
        <f>VLOOKUP(I68,BDD!$A:$E,2,FALSE())</f>
        <v>#N/A</v>
      </c>
      <c r="K68" s="34" t="e">
        <f>VLOOKUP(I68,BDD!$A:$E,3,FALSE())</f>
        <v>#N/A</v>
      </c>
      <c r="L68" s="35" t="e">
        <f>VLOOKUP(I68,BDD!$A:$E,4,FALSE())</f>
        <v>#N/A</v>
      </c>
      <c r="M68" s="36" t="e">
        <f>VLOOKUP(I68,BDD!$A:$E,5,FALSE())</f>
        <v>#N/A</v>
      </c>
    </row>
    <row r="69" spans="1:13" ht="15">
      <c r="A69" s="32">
        <v>3</v>
      </c>
      <c r="B69" s="45"/>
      <c r="C69" s="34" t="e">
        <f>VLOOKUP(B69,BDD!$A:$E,2,FALSE())</f>
        <v>#N/A</v>
      </c>
      <c r="D69" s="34" t="e">
        <f>VLOOKUP(B69,BDD!$A:$E,3,FALSE())</f>
        <v>#N/A</v>
      </c>
      <c r="E69" s="35" t="e">
        <f>VLOOKUP(B69,BDD!$A:$E,4,FALSE())</f>
        <v>#N/A</v>
      </c>
      <c r="F69" s="36" t="e">
        <f>VLOOKUP(B69,BDD!$A:$E,5,FALSE())</f>
        <v>#N/A</v>
      </c>
      <c r="H69" s="32">
        <v>3</v>
      </c>
      <c r="I69" s="45"/>
      <c r="J69" s="34" t="e">
        <f>VLOOKUP(I69,BDD!$A:$E,2,FALSE())</f>
        <v>#N/A</v>
      </c>
      <c r="K69" s="34" t="e">
        <f>VLOOKUP(I69,BDD!$A:$E,3,FALSE())</f>
        <v>#N/A</v>
      </c>
      <c r="L69" s="35" t="e">
        <f>VLOOKUP(I69,BDD!$A:$E,4,FALSE())</f>
        <v>#N/A</v>
      </c>
      <c r="M69" s="36" t="e">
        <f>VLOOKUP(I69,BDD!$A:$E,5,FALSE())</f>
        <v>#N/A</v>
      </c>
    </row>
    <row r="70" spans="1:13" ht="15">
      <c r="A70" s="32">
        <v>4</v>
      </c>
      <c r="B70" s="45"/>
      <c r="C70" s="34" t="e">
        <f>VLOOKUP(B70,BDD!$A:$E,2,FALSE())</f>
        <v>#N/A</v>
      </c>
      <c r="D70" s="34" t="e">
        <f>VLOOKUP(B70,BDD!$A:$E,3,FALSE())</f>
        <v>#N/A</v>
      </c>
      <c r="E70" s="35" t="e">
        <f>VLOOKUP(B70,BDD!$A:$E,4,FALSE())</f>
        <v>#N/A</v>
      </c>
      <c r="F70" s="36" t="e">
        <f>VLOOKUP(B70,BDD!$A:$E,5,FALSE())</f>
        <v>#N/A</v>
      </c>
      <c r="H70" s="32">
        <v>4</v>
      </c>
      <c r="I70" s="45"/>
      <c r="J70" s="34" t="e">
        <f>VLOOKUP(I70,BDD!$A:$E,2,FALSE())</f>
        <v>#N/A</v>
      </c>
      <c r="K70" s="34" t="e">
        <f>VLOOKUP(I70,BDD!$A:$E,3,FALSE())</f>
        <v>#N/A</v>
      </c>
      <c r="L70" s="35" t="e">
        <f>VLOOKUP(I70,BDD!$A:$E,4,FALSE())</f>
        <v>#N/A</v>
      </c>
      <c r="M70" s="36" t="e">
        <f>VLOOKUP(I70,BDD!$A:$E,5,FALSE())</f>
        <v>#N/A</v>
      </c>
    </row>
    <row r="71" spans="1:13" ht="15">
      <c r="A71" s="32">
        <v>5</v>
      </c>
      <c r="B71" s="45"/>
      <c r="C71" s="34" t="e">
        <f>VLOOKUP(B71,BDD!$A:$E,2,FALSE())</f>
        <v>#N/A</v>
      </c>
      <c r="D71" s="34" t="e">
        <f>VLOOKUP(B71,BDD!$A:$E,3,FALSE())</f>
        <v>#N/A</v>
      </c>
      <c r="E71" s="35" t="e">
        <f>VLOOKUP(B71,BDD!$A:$E,4,FALSE())</f>
        <v>#N/A</v>
      </c>
      <c r="F71" s="36" t="e">
        <f>VLOOKUP(B71,BDD!$A:$E,5,FALSE())</f>
        <v>#N/A</v>
      </c>
      <c r="H71" s="32">
        <v>5</v>
      </c>
      <c r="I71" s="45"/>
      <c r="J71" s="34" t="e">
        <f>VLOOKUP(I71,BDD!$A:$E,2,FALSE())</f>
        <v>#N/A</v>
      </c>
      <c r="K71" s="34" t="e">
        <f>VLOOKUP(I71,BDD!$A:$E,3,FALSE())</f>
        <v>#N/A</v>
      </c>
      <c r="L71" s="35" t="e">
        <f>VLOOKUP(I71,BDD!$A:$E,4,FALSE())</f>
        <v>#N/A</v>
      </c>
      <c r="M71" s="36" t="e">
        <f>VLOOKUP(I71,BDD!$A:$E,5,FALSE())</f>
        <v>#N/A</v>
      </c>
    </row>
    <row r="72" spans="1:13" ht="15">
      <c r="A72" s="32">
        <v>6</v>
      </c>
      <c r="B72" s="45"/>
      <c r="C72" s="34" t="e">
        <f>VLOOKUP(B72,BDD!$A:$E,2,FALSE())</f>
        <v>#N/A</v>
      </c>
      <c r="D72" s="34" t="e">
        <f>VLOOKUP(B72,BDD!$A:$E,3,FALSE())</f>
        <v>#N/A</v>
      </c>
      <c r="E72" s="35" t="e">
        <f>VLOOKUP(B72,BDD!$A:$E,4,FALSE())</f>
        <v>#N/A</v>
      </c>
      <c r="F72" s="36" t="e">
        <f>VLOOKUP(B72,BDD!$A:$E,5,FALSE())</f>
        <v>#N/A</v>
      </c>
      <c r="H72" s="32">
        <v>6</v>
      </c>
      <c r="I72" s="45"/>
      <c r="J72" s="34" t="e">
        <f>VLOOKUP(I72,BDD!$A:$E,2,FALSE())</f>
        <v>#N/A</v>
      </c>
      <c r="K72" s="34" t="e">
        <f>VLOOKUP(I72,BDD!$A:$E,3,FALSE())</f>
        <v>#N/A</v>
      </c>
      <c r="L72" s="35" t="e">
        <f>VLOOKUP(I72,BDD!$A:$E,4,FALSE())</f>
        <v>#N/A</v>
      </c>
      <c r="M72" s="36" t="e">
        <f>VLOOKUP(I72,BDD!$A:$E,5,FALSE())</f>
        <v>#N/A</v>
      </c>
    </row>
    <row r="73" spans="1:13" ht="15">
      <c r="A73" s="32">
        <v>7</v>
      </c>
      <c r="B73" s="45"/>
      <c r="C73" s="34" t="e">
        <f>VLOOKUP(B73,BDD!$A:$E,2,FALSE())</f>
        <v>#N/A</v>
      </c>
      <c r="D73" s="34" t="e">
        <f>VLOOKUP(B73,BDD!$A:$E,3,FALSE())</f>
        <v>#N/A</v>
      </c>
      <c r="E73" s="35" t="e">
        <f>VLOOKUP(B73,BDD!$A:$E,4,FALSE())</f>
        <v>#N/A</v>
      </c>
      <c r="F73" s="36" t="e">
        <f>VLOOKUP(B73,BDD!$A:$E,5,FALSE())</f>
        <v>#N/A</v>
      </c>
      <c r="H73" s="32">
        <v>7</v>
      </c>
      <c r="I73" s="45"/>
      <c r="J73" s="34" t="e">
        <f>VLOOKUP(I73,BDD!$A:$E,2,FALSE())</f>
        <v>#N/A</v>
      </c>
      <c r="K73" s="34" t="e">
        <f>VLOOKUP(I73,BDD!$A:$E,3,FALSE())</f>
        <v>#N/A</v>
      </c>
      <c r="L73" s="35" t="e">
        <f>VLOOKUP(I73,BDD!$A:$E,4,FALSE())</f>
        <v>#N/A</v>
      </c>
      <c r="M73" s="36" t="e">
        <f>VLOOKUP(I73,BDD!$A:$E,5,FALSE())</f>
        <v>#N/A</v>
      </c>
    </row>
    <row r="74" spans="1:13" ht="15">
      <c r="A74" s="32">
        <v>8</v>
      </c>
      <c r="B74" s="45"/>
      <c r="C74" s="34" t="e">
        <f>VLOOKUP(B74,BDD!$A:$E,2,FALSE())</f>
        <v>#N/A</v>
      </c>
      <c r="D74" s="34" t="e">
        <f>VLOOKUP(B74,BDD!$A:$E,3,FALSE())</f>
        <v>#N/A</v>
      </c>
      <c r="E74" s="35" t="e">
        <f>VLOOKUP(B74,BDD!$A:$E,4,FALSE())</f>
        <v>#N/A</v>
      </c>
      <c r="F74" s="36" t="e">
        <f>VLOOKUP(B74,BDD!$A:$E,5,FALSE())</f>
        <v>#N/A</v>
      </c>
      <c r="H74" s="32">
        <v>8</v>
      </c>
      <c r="I74" s="45"/>
      <c r="J74" s="34" t="e">
        <f>VLOOKUP(I74,BDD!$A:$E,2,FALSE())</f>
        <v>#N/A</v>
      </c>
      <c r="K74" s="34" t="e">
        <f>VLOOKUP(I74,BDD!$A:$E,3,FALSE())</f>
        <v>#N/A</v>
      </c>
      <c r="L74" s="35" t="e">
        <f>VLOOKUP(I74,BDD!$A:$E,4,FALSE())</f>
        <v>#N/A</v>
      </c>
      <c r="M74" s="36" t="e">
        <f>VLOOKUP(I74,BDD!$A:$E,5,FALSE())</f>
        <v>#N/A</v>
      </c>
    </row>
    <row r="75" spans="1:13" ht="15">
      <c r="A75" s="39">
        <v>9</v>
      </c>
      <c r="B75" s="40"/>
      <c r="C75" s="41" t="e">
        <f>VLOOKUP(B75,BDD!$A:$E,2,FALSE())</f>
        <v>#N/A</v>
      </c>
      <c r="D75" s="41" t="e">
        <f>VLOOKUP(B75,BDD!$A:$E,3,FALSE())</f>
        <v>#N/A</v>
      </c>
      <c r="E75" s="42" t="e">
        <f>VLOOKUP(B75,BDD!$A:$E,4,FALSE())</f>
        <v>#N/A</v>
      </c>
      <c r="F75" s="43" t="e">
        <f>VLOOKUP(B75,BDD!$A:$E,5,FALSE())</f>
        <v>#N/A</v>
      </c>
      <c r="H75" s="39">
        <v>9</v>
      </c>
      <c r="I75" s="40"/>
      <c r="J75" s="41" t="e">
        <f>VLOOKUP(I75,BDD!$A:$E,2,FALSE())</f>
        <v>#N/A</v>
      </c>
      <c r="K75" s="41" t="e">
        <f>VLOOKUP(I75,BDD!$A:$E,3,FALSE())</f>
        <v>#N/A</v>
      </c>
      <c r="L75" s="42" t="e">
        <f>VLOOKUP(I75,BDD!$A:$E,4,FALSE())</f>
        <v>#N/A</v>
      </c>
      <c r="M75" s="43" t="e">
        <f>VLOOKUP(I75,BDD!$A:$E,5,FALSE())</f>
        <v>#N/A</v>
      </c>
    </row>
    <row r="77" spans="1:13" ht="15">
      <c r="A77" s="131">
        <v>13</v>
      </c>
      <c r="B77" s="21" t="s">
        <v>192</v>
      </c>
      <c r="C77" s="132"/>
      <c r="D77" s="132"/>
      <c r="E77" s="132"/>
      <c r="F77" s="132"/>
      <c r="H77" s="131">
        <v>14</v>
      </c>
      <c r="I77" s="21" t="s">
        <v>192</v>
      </c>
      <c r="J77" s="132"/>
      <c r="K77" s="132"/>
      <c r="L77" s="132"/>
      <c r="M77" s="132"/>
    </row>
    <row r="78" spans="1:13" ht="15">
      <c r="A78" s="131"/>
      <c r="B78" s="22" t="s">
        <v>195</v>
      </c>
      <c r="C78" s="23" t="s">
        <v>196</v>
      </c>
      <c r="D78" s="23" t="s">
        <v>197</v>
      </c>
      <c r="E78" s="24" t="s">
        <v>198</v>
      </c>
      <c r="F78" s="25" t="s">
        <v>199</v>
      </c>
      <c r="H78" s="131"/>
      <c r="I78" s="22" t="s">
        <v>195</v>
      </c>
      <c r="J78" s="23" t="s">
        <v>196</v>
      </c>
      <c r="K78" s="23" t="s">
        <v>197</v>
      </c>
      <c r="L78" s="24" t="s">
        <v>198</v>
      </c>
      <c r="M78" s="25" t="s">
        <v>199</v>
      </c>
    </row>
    <row r="79" spans="1:13" ht="15">
      <c r="A79" s="26">
        <v>1</v>
      </c>
      <c r="B79" s="44"/>
      <c r="C79" s="28" t="e">
        <f>VLOOKUP(B79,BDD!$A:$E,2,FALSE())</f>
        <v>#N/A</v>
      </c>
      <c r="D79" s="28" t="e">
        <f>VLOOKUP(B79,BDD!$A:$E,3,FALSE())</f>
        <v>#N/A</v>
      </c>
      <c r="E79" s="29" t="e">
        <f>VLOOKUP(B79,BDD!$A:$E,4,FALSE())</f>
        <v>#N/A</v>
      </c>
      <c r="F79" s="30" t="e">
        <f>VLOOKUP(B79,BDD!$A:$E,5,FALSE())</f>
        <v>#N/A</v>
      </c>
      <c r="H79" s="26">
        <v>1</v>
      </c>
      <c r="I79" s="44"/>
      <c r="J79" s="28" t="e">
        <f>VLOOKUP(I79,BDD!$A:$E,2,FALSE())</f>
        <v>#N/A</v>
      </c>
      <c r="K79" s="28" t="e">
        <f>VLOOKUP(I79,BDD!$A:$E,3,FALSE())</f>
        <v>#N/A</v>
      </c>
      <c r="L79" s="29" t="e">
        <f>VLOOKUP(I79,BDD!$A:$E,4,FALSE())</f>
        <v>#N/A</v>
      </c>
      <c r="M79" s="30" t="e">
        <f>VLOOKUP(I79,BDD!$A:$E,5,FALSE())</f>
        <v>#N/A</v>
      </c>
    </row>
    <row r="80" spans="1:13" ht="15">
      <c r="A80" s="32">
        <v>2</v>
      </c>
      <c r="B80" s="45"/>
      <c r="C80" s="34" t="e">
        <f>VLOOKUP(B80,BDD!$A:$E,2,FALSE())</f>
        <v>#N/A</v>
      </c>
      <c r="D80" s="34" t="e">
        <f>VLOOKUP(B80,BDD!$A:$E,3,FALSE())</f>
        <v>#N/A</v>
      </c>
      <c r="E80" s="35" t="e">
        <f>VLOOKUP(B80,BDD!$A:$E,4,FALSE())</f>
        <v>#N/A</v>
      </c>
      <c r="F80" s="36" t="e">
        <f>VLOOKUP(B80,BDD!$A:$E,5,FALSE())</f>
        <v>#N/A</v>
      </c>
      <c r="H80" s="32">
        <v>2</v>
      </c>
      <c r="I80" s="45"/>
      <c r="J80" s="34" t="e">
        <f>VLOOKUP(I80,BDD!$A:$E,2,FALSE())</f>
        <v>#N/A</v>
      </c>
      <c r="K80" s="34" t="e">
        <f>VLOOKUP(I80,BDD!$A:$E,3,FALSE())</f>
        <v>#N/A</v>
      </c>
      <c r="L80" s="35" t="e">
        <f>VLOOKUP(I80,BDD!$A:$E,4,FALSE())</f>
        <v>#N/A</v>
      </c>
      <c r="M80" s="36" t="e">
        <f>VLOOKUP(I80,BDD!$A:$E,5,FALSE())</f>
        <v>#N/A</v>
      </c>
    </row>
    <row r="81" spans="1:13" ht="15">
      <c r="A81" s="32">
        <v>3</v>
      </c>
      <c r="B81" s="45"/>
      <c r="C81" s="34" t="e">
        <f>VLOOKUP(B81,BDD!$A:$E,2,FALSE())</f>
        <v>#N/A</v>
      </c>
      <c r="D81" s="34" t="e">
        <f>VLOOKUP(B81,BDD!$A:$E,3,FALSE())</f>
        <v>#N/A</v>
      </c>
      <c r="E81" s="35" t="e">
        <f>VLOOKUP(B81,BDD!$A:$E,4,FALSE())</f>
        <v>#N/A</v>
      </c>
      <c r="F81" s="36" t="e">
        <f>VLOOKUP(B81,BDD!$A:$E,5,FALSE())</f>
        <v>#N/A</v>
      </c>
      <c r="H81" s="32">
        <v>3</v>
      </c>
      <c r="I81" s="45"/>
      <c r="J81" s="34" t="e">
        <f>VLOOKUP(I81,BDD!$A:$E,2,FALSE())</f>
        <v>#N/A</v>
      </c>
      <c r="K81" s="34" t="e">
        <f>VLOOKUP(I81,BDD!$A:$E,3,FALSE())</f>
        <v>#N/A</v>
      </c>
      <c r="L81" s="35" t="e">
        <f>VLOOKUP(I81,BDD!$A:$E,4,FALSE())</f>
        <v>#N/A</v>
      </c>
      <c r="M81" s="36" t="e">
        <f>VLOOKUP(I81,BDD!$A:$E,5,FALSE())</f>
        <v>#N/A</v>
      </c>
    </row>
    <row r="82" spans="1:13" ht="15">
      <c r="A82" s="32">
        <v>4</v>
      </c>
      <c r="B82" s="45"/>
      <c r="C82" s="34" t="e">
        <f>VLOOKUP(B82,BDD!$A:$E,2,FALSE())</f>
        <v>#N/A</v>
      </c>
      <c r="D82" s="34" t="e">
        <f>VLOOKUP(B82,BDD!$A:$E,3,FALSE())</f>
        <v>#N/A</v>
      </c>
      <c r="E82" s="35" t="e">
        <f>VLOOKUP(B82,BDD!$A:$E,4,FALSE())</f>
        <v>#N/A</v>
      </c>
      <c r="F82" s="36" t="e">
        <f>VLOOKUP(B82,BDD!$A:$E,5,FALSE())</f>
        <v>#N/A</v>
      </c>
      <c r="H82" s="32">
        <v>4</v>
      </c>
      <c r="I82" s="45"/>
      <c r="J82" s="34" t="e">
        <f>VLOOKUP(I82,BDD!$A:$E,2,FALSE())</f>
        <v>#N/A</v>
      </c>
      <c r="K82" s="34" t="e">
        <f>VLOOKUP(I82,BDD!$A:$E,3,FALSE())</f>
        <v>#N/A</v>
      </c>
      <c r="L82" s="35" t="e">
        <f>VLOOKUP(I82,BDD!$A:$E,4,FALSE())</f>
        <v>#N/A</v>
      </c>
      <c r="M82" s="36" t="e">
        <f>VLOOKUP(I82,BDD!$A:$E,5,FALSE())</f>
        <v>#N/A</v>
      </c>
    </row>
    <row r="83" spans="1:13" ht="15">
      <c r="A83" s="32">
        <v>5</v>
      </c>
      <c r="B83" s="45"/>
      <c r="C83" s="34" t="e">
        <f>VLOOKUP(B83,BDD!$A:$E,2,FALSE())</f>
        <v>#N/A</v>
      </c>
      <c r="D83" s="34" t="e">
        <f>VLOOKUP(B83,BDD!$A:$E,3,FALSE())</f>
        <v>#N/A</v>
      </c>
      <c r="E83" s="35" t="e">
        <f>VLOOKUP(B83,BDD!$A:$E,4,FALSE())</f>
        <v>#N/A</v>
      </c>
      <c r="F83" s="36" t="e">
        <f>VLOOKUP(B83,BDD!$A:$E,5,FALSE())</f>
        <v>#N/A</v>
      </c>
      <c r="H83" s="32">
        <v>5</v>
      </c>
      <c r="I83" s="45"/>
      <c r="J83" s="34" t="e">
        <f>VLOOKUP(I83,BDD!$A:$E,2,FALSE())</f>
        <v>#N/A</v>
      </c>
      <c r="K83" s="34" t="e">
        <f>VLOOKUP(I83,BDD!$A:$E,3,FALSE())</f>
        <v>#N/A</v>
      </c>
      <c r="L83" s="35" t="e">
        <f>VLOOKUP(I83,BDD!$A:$E,4,FALSE())</f>
        <v>#N/A</v>
      </c>
      <c r="M83" s="36" t="e">
        <f>VLOOKUP(I83,BDD!$A:$E,5,FALSE())</f>
        <v>#N/A</v>
      </c>
    </row>
    <row r="84" spans="1:13" ht="15">
      <c r="A84" s="32">
        <v>6</v>
      </c>
      <c r="B84" s="45"/>
      <c r="C84" s="34" t="e">
        <f>VLOOKUP(B84,BDD!$A:$E,2,FALSE())</f>
        <v>#N/A</v>
      </c>
      <c r="D84" s="34" t="e">
        <f>VLOOKUP(B84,BDD!$A:$E,3,FALSE())</f>
        <v>#N/A</v>
      </c>
      <c r="E84" s="35" t="e">
        <f>VLOOKUP(B84,BDD!$A:$E,4,FALSE())</f>
        <v>#N/A</v>
      </c>
      <c r="F84" s="36" t="e">
        <f>VLOOKUP(B84,BDD!$A:$E,5,FALSE())</f>
        <v>#N/A</v>
      </c>
      <c r="H84" s="32">
        <v>6</v>
      </c>
      <c r="I84" s="45"/>
      <c r="J84" s="34" t="e">
        <f>VLOOKUP(I84,BDD!$A:$E,2,FALSE())</f>
        <v>#N/A</v>
      </c>
      <c r="K84" s="34" t="e">
        <f>VLOOKUP(I84,BDD!$A:$E,3,FALSE())</f>
        <v>#N/A</v>
      </c>
      <c r="L84" s="35" t="e">
        <f>VLOOKUP(I84,BDD!$A:$E,4,FALSE())</f>
        <v>#N/A</v>
      </c>
      <c r="M84" s="36" t="e">
        <f>VLOOKUP(I84,BDD!$A:$E,5,FALSE())</f>
        <v>#N/A</v>
      </c>
    </row>
    <row r="85" spans="1:13" ht="15">
      <c r="A85" s="32">
        <v>7</v>
      </c>
      <c r="B85" s="45"/>
      <c r="C85" s="34" t="e">
        <f>VLOOKUP(B85,BDD!$A:$E,2,FALSE())</f>
        <v>#N/A</v>
      </c>
      <c r="D85" s="34" t="e">
        <f>VLOOKUP(B85,BDD!$A:$E,3,FALSE())</f>
        <v>#N/A</v>
      </c>
      <c r="E85" s="35" t="e">
        <f>VLOOKUP(B85,BDD!$A:$E,4,FALSE())</f>
        <v>#N/A</v>
      </c>
      <c r="F85" s="36" t="e">
        <f>VLOOKUP(B85,BDD!$A:$E,5,FALSE())</f>
        <v>#N/A</v>
      </c>
      <c r="H85" s="32">
        <v>7</v>
      </c>
      <c r="I85" s="45"/>
      <c r="J85" s="34" t="e">
        <f>VLOOKUP(I85,BDD!$A:$E,2,FALSE())</f>
        <v>#N/A</v>
      </c>
      <c r="K85" s="34" t="e">
        <f>VLOOKUP(I85,BDD!$A:$E,3,FALSE())</f>
        <v>#N/A</v>
      </c>
      <c r="L85" s="35" t="e">
        <f>VLOOKUP(I85,BDD!$A:$E,4,FALSE())</f>
        <v>#N/A</v>
      </c>
      <c r="M85" s="36" t="e">
        <f>VLOOKUP(I85,BDD!$A:$E,5,FALSE())</f>
        <v>#N/A</v>
      </c>
    </row>
    <row r="86" spans="1:13" ht="15">
      <c r="A86" s="32">
        <v>8</v>
      </c>
      <c r="B86" s="45"/>
      <c r="C86" s="34" t="e">
        <f>VLOOKUP(B86,BDD!$A:$E,2,FALSE())</f>
        <v>#N/A</v>
      </c>
      <c r="D86" s="34" t="e">
        <f>VLOOKUP(B86,BDD!$A:$E,3,FALSE())</f>
        <v>#N/A</v>
      </c>
      <c r="E86" s="35" t="e">
        <f>VLOOKUP(B86,BDD!$A:$E,4,FALSE())</f>
        <v>#N/A</v>
      </c>
      <c r="F86" s="36" t="e">
        <f>VLOOKUP(B86,BDD!$A:$E,5,FALSE())</f>
        <v>#N/A</v>
      </c>
      <c r="H86" s="32">
        <v>8</v>
      </c>
      <c r="I86" s="45"/>
      <c r="J86" s="34" t="e">
        <f>VLOOKUP(I86,BDD!$A:$E,2,FALSE())</f>
        <v>#N/A</v>
      </c>
      <c r="K86" s="34" t="e">
        <f>VLOOKUP(I86,BDD!$A:$E,3,FALSE())</f>
        <v>#N/A</v>
      </c>
      <c r="L86" s="35" t="e">
        <f>VLOOKUP(I86,BDD!$A:$E,4,FALSE())</f>
        <v>#N/A</v>
      </c>
      <c r="M86" s="36" t="e">
        <f>VLOOKUP(I86,BDD!$A:$E,5,FALSE())</f>
        <v>#N/A</v>
      </c>
    </row>
    <row r="87" spans="1:13" ht="15">
      <c r="A87" s="39">
        <v>9</v>
      </c>
      <c r="B87" s="40"/>
      <c r="C87" s="41" t="e">
        <f>VLOOKUP(B87,BDD!$A:$E,2,FALSE())</f>
        <v>#N/A</v>
      </c>
      <c r="D87" s="41" t="e">
        <f>VLOOKUP(B87,BDD!$A:$E,3,FALSE())</f>
        <v>#N/A</v>
      </c>
      <c r="E87" s="42" t="e">
        <f>VLOOKUP(B87,BDD!$A:$E,4,FALSE())</f>
        <v>#N/A</v>
      </c>
      <c r="F87" s="43" t="e">
        <f>VLOOKUP(B87,BDD!$A:$E,5,FALSE())</f>
        <v>#N/A</v>
      </c>
      <c r="H87" s="39">
        <v>9</v>
      </c>
      <c r="I87" s="40"/>
      <c r="J87" s="41" t="e">
        <f>VLOOKUP(I87,BDD!$A:$E,2,FALSE())</f>
        <v>#N/A</v>
      </c>
      <c r="K87" s="41" t="e">
        <f>VLOOKUP(I87,BDD!$A:$E,3,FALSE())</f>
        <v>#N/A</v>
      </c>
      <c r="L87" s="42" t="e">
        <f>VLOOKUP(I87,BDD!$A:$E,4,FALSE())</f>
        <v>#N/A</v>
      </c>
      <c r="M87" s="43" t="e">
        <f>VLOOKUP(I87,BDD!$A:$E,5,FALSE())</f>
        <v>#N/A</v>
      </c>
    </row>
    <row r="89" spans="1:13" ht="15">
      <c r="A89" s="131">
        <v>15</v>
      </c>
      <c r="B89" s="21" t="s">
        <v>192</v>
      </c>
      <c r="C89" s="132"/>
      <c r="D89" s="132"/>
      <c r="E89" s="132"/>
      <c r="F89" s="132"/>
      <c r="H89" s="131">
        <v>16</v>
      </c>
      <c r="I89" s="21" t="s">
        <v>192</v>
      </c>
      <c r="J89" s="132"/>
      <c r="K89" s="132"/>
      <c r="L89" s="132"/>
      <c r="M89" s="132"/>
    </row>
    <row r="90" spans="1:13" ht="15">
      <c r="A90" s="131"/>
      <c r="B90" s="22" t="s">
        <v>195</v>
      </c>
      <c r="C90" s="23" t="s">
        <v>196</v>
      </c>
      <c r="D90" s="23" t="s">
        <v>197</v>
      </c>
      <c r="E90" s="24" t="s">
        <v>198</v>
      </c>
      <c r="F90" s="25" t="s">
        <v>199</v>
      </c>
      <c r="H90" s="131"/>
      <c r="I90" s="22" t="s">
        <v>195</v>
      </c>
      <c r="J90" s="23" t="s">
        <v>196</v>
      </c>
      <c r="K90" s="23" t="s">
        <v>197</v>
      </c>
      <c r="L90" s="24" t="s">
        <v>198</v>
      </c>
      <c r="M90" s="25" t="s">
        <v>199</v>
      </c>
    </row>
    <row r="91" spans="1:13" ht="15">
      <c r="A91" s="26">
        <v>1</v>
      </c>
      <c r="B91" s="44"/>
      <c r="C91" s="28" t="e">
        <f>VLOOKUP(B91,BDD!$A:$E,2,FALSE())</f>
        <v>#N/A</v>
      </c>
      <c r="D91" s="28" t="e">
        <f>VLOOKUP(B91,BDD!$A:$E,3,FALSE())</f>
        <v>#N/A</v>
      </c>
      <c r="E91" s="29" t="e">
        <f>VLOOKUP(B91,BDD!$A:$E,4,FALSE())</f>
        <v>#N/A</v>
      </c>
      <c r="F91" s="30" t="e">
        <f>VLOOKUP(B91,BDD!$A:$E,5,FALSE())</f>
        <v>#N/A</v>
      </c>
      <c r="H91" s="26">
        <v>1</v>
      </c>
      <c r="I91" s="44"/>
      <c r="J91" s="28" t="e">
        <f>VLOOKUP(I91,BDD!$A:$E,2,FALSE())</f>
        <v>#N/A</v>
      </c>
      <c r="K91" s="28" t="e">
        <f>VLOOKUP(I91,BDD!$A:$E,3,FALSE())</f>
        <v>#N/A</v>
      </c>
      <c r="L91" s="29" t="e">
        <f>VLOOKUP(I91,BDD!$A:$E,4,FALSE())</f>
        <v>#N/A</v>
      </c>
      <c r="M91" s="30" t="e">
        <f>VLOOKUP(I91,BDD!$A:$E,5,FALSE())</f>
        <v>#N/A</v>
      </c>
    </row>
    <row r="92" spans="1:13" ht="15">
      <c r="A92" s="32">
        <v>2</v>
      </c>
      <c r="B92" s="45"/>
      <c r="C92" s="34" t="e">
        <f>VLOOKUP(B92,BDD!$A:$E,2,FALSE())</f>
        <v>#N/A</v>
      </c>
      <c r="D92" s="34" t="e">
        <f>VLOOKUP(B92,BDD!$A:$E,3,FALSE())</f>
        <v>#N/A</v>
      </c>
      <c r="E92" s="35" t="e">
        <f>VLOOKUP(B92,BDD!$A:$E,4,FALSE())</f>
        <v>#N/A</v>
      </c>
      <c r="F92" s="36" t="e">
        <f>VLOOKUP(B92,BDD!$A:$E,5,FALSE())</f>
        <v>#N/A</v>
      </c>
      <c r="H92" s="32">
        <v>2</v>
      </c>
      <c r="I92" s="45"/>
      <c r="J92" s="34" t="e">
        <f>VLOOKUP(I92,BDD!$A:$E,2,FALSE())</f>
        <v>#N/A</v>
      </c>
      <c r="K92" s="34" t="e">
        <f>VLOOKUP(I92,BDD!$A:$E,3,FALSE())</f>
        <v>#N/A</v>
      </c>
      <c r="L92" s="35" t="e">
        <f>VLOOKUP(I92,BDD!$A:$E,4,FALSE())</f>
        <v>#N/A</v>
      </c>
      <c r="M92" s="36" t="e">
        <f>VLOOKUP(I92,BDD!$A:$E,5,FALSE())</f>
        <v>#N/A</v>
      </c>
    </row>
    <row r="93" spans="1:13" ht="15">
      <c r="A93" s="32">
        <v>3</v>
      </c>
      <c r="B93" s="45"/>
      <c r="C93" s="34" t="e">
        <f>VLOOKUP(B93,BDD!$A:$E,2,FALSE())</f>
        <v>#N/A</v>
      </c>
      <c r="D93" s="34" t="e">
        <f>VLOOKUP(B93,BDD!$A:$E,3,FALSE())</f>
        <v>#N/A</v>
      </c>
      <c r="E93" s="35" t="e">
        <f>VLOOKUP(B93,BDD!$A:$E,4,FALSE())</f>
        <v>#N/A</v>
      </c>
      <c r="F93" s="36" t="e">
        <f>VLOOKUP(B93,BDD!$A:$E,5,FALSE())</f>
        <v>#N/A</v>
      </c>
      <c r="H93" s="32">
        <v>3</v>
      </c>
      <c r="I93" s="45"/>
      <c r="J93" s="34" t="e">
        <f>VLOOKUP(I93,BDD!$A:$E,2,FALSE())</f>
        <v>#N/A</v>
      </c>
      <c r="K93" s="34" t="e">
        <f>VLOOKUP(I93,BDD!$A:$E,3,FALSE())</f>
        <v>#N/A</v>
      </c>
      <c r="L93" s="35" t="e">
        <f>VLOOKUP(I93,BDD!$A:$E,4,FALSE())</f>
        <v>#N/A</v>
      </c>
      <c r="M93" s="36" t="e">
        <f>VLOOKUP(I93,BDD!$A:$E,5,FALSE())</f>
        <v>#N/A</v>
      </c>
    </row>
    <row r="94" spans="1:13" ht="15">
      <c r="A94" s="32">
        <v>4</v>
      </c>
      <c r="B94" s="45"/>
      <c r="C94" s="34" t="e">
        <f>VLOOKUP(B94,BDD!$A:$E,2,FALSE())</f>
        <v>#N/A</v>
      </c>
      <c r="D94" s="34" t="e">
        <f>VLOOKUP(B94,BDD!$A:$E,3,FALSE())</f>
        <v>#N/A</v>
      </c>
      <c r="E94" s="35" t="e">
        <f>VLOOKUP(B94,BDD!$A:$E,4,FALSE())</f>
        <v>#N/A</v>
      </c>
      <c r="F94" s="36" t="e">
        <f>VLOOKUP(B94,BDD!$A:$E,5,FALSE())</f>
        <v>#N/A</v>
      </c>
      <c r="H94" s="32">
        <v>4</v>
      </c>
      <c r="I94" s="45"/>
      <c r="J94" s="34" t="e">
        <f>VLOOKUP(I94,BDD!$A:$E,2,FALSE())</f>
        <v>#N/A</v>
      </c>
      <c r="K94" s="34" t="e">
        <f>VLOOKUP(I94,BDD!$A:$E,3,FALSE())</f>
        <v>#N/A</v>
      </c>
      <c r="L94" s="35" t="e">
        <f>VLOOKUP(I94,BDD!$A:$E,4,FALSE())</f>
        <v>#N/A</v>
      </c>
      <c r="M94" s="36" t="e">
        <f>VLOOKUP(I94,BDD!$A:$E,5,FALSE())</f>
        <v>#N/A</v>
      </c>
    </row>
    <row r="95" spans="1:13" ht="15">
      <c r="A95" s="32">
        <v>5</v>
      </c>
      <c r="B95" s="45"/>
      <c r="C95" s="34" t="e">
        <f>VLOOKUP(B95,BDD!$A:$E,2,FALSE())</f>
        <v>#N/A</v>
      </c>
      <c r="D95" s="34" t="e">
        <f>VLOOKUP(B95,BDD!$A:$E,3,FALSE())</f>
        <v>#N/A</v>
      </c>
      <c r="E95" s="35" t="e">
        <f>VLOOKUP(B95,BDD!$A:$E,4,FALSE())</f>
        <v>#N/A</v>
      </c>
      <c r="F95" s="36" t="e">
        <f>VLOOKUP(B95,BDD!$A:$E,5,FALSE())</f>
        <v>#N/A</v>
      </c>
      <c r="H95" s="32">
        <v>5</v>
      </c>
      <c r="I95" s="45"/>
      <c r="J95" s="34" t="e">
        <f>VLOOKUP(I95,BDD!$A:$E,2,FALSE())</f>
        <v>#N/A</v>
      </c>
      <c r="K95" s="34" t="e">
        <f>VLOOKUP(I95,BDD!$A:$E,3,FALSE())</f>
        <v>#N/A</v>
      </c>
      <c r="L95" s="35" t="e">
        <f>VLOOKUP(I95,BDD!$A:$E,4,FALSE())</f>
        <v>#N/A</v>
      </c>
      <c r="M95" s="36" t="e">
        <f>VLOOKUP(I95,BDD!$A:$E,5,FALSE())</f>
        <v>#N/A</v>
      </c>
    </row>
    <row r="96" spans="1:13" ht="15">
      <c r="A96" s="32">
        <v>6</v>
      </c>
      <c r="B96" s="45"/>
      <c r="C96" s="34" t="e">
        <f>VLOOKUP(B96,BDD!$A:$E,2,FALSE())</f>
        <v>#N/A</v>
      </c>
      <c r="D96" s="34" t="e">
        <f>VLOOKUP(B96,BDD!$A:$E,3,FALSE())</f>
        <v>#N/A</v>
      </c>
      <c r="E96" s="35" t="e">
        <f>VLOOKUP(B96,BDD!$A:$E,4,FALSE())</f>
        <v>#N/A</v>
      </c>
      <c r="F96" s="36" t="e">
        <f>VLOOKUP(B96,BDD!$A:$E,5,FALSE())</f>
        <v>#N/A</v>
      </c>
      <c r="H96" s="32">
        <v>6</v>
      </c>
      <c r="I96" s="45"/>
      <c r="J96" s="34" t="e">
        <f>VLOOKUP(I96,BDD!$A:$E,2,FALSE())</f>
        <v>#N/A</v>
      </c>
      <c r="K96" s="34" t="e">
        <f>VLOOKUP(I96,BDD!$A:$E,3,FALSE())</f>
        <v>#N/A</v>
      </c>
      <c r="L96" s="35" t="e">
        <f>VLOOKUP(I96,BDD!$A:$E,4,FALSE())</f>
        <v>#N/A</v>
      </c>
      <c r="M96" s="36" t="e">
        <f>VLOOKUP(I96,BDD!$A:$E,5,FALSE())</f>
        <v>#N/A</v>
      </c>
    </row>
    <row r="97" spans="1:13" ht="15">
      <c r="A97" s="32">
        <v>7</v>
      </c>
      <c r="B97" s="45"/>
      <c r="C97" s="34" t="e">
        <f>VLOOKUP(B97,BDD!$A:$E,2,FALSE())</f>
        <v>#N/A</v>
      </c>
      <c r="D97" s="34" t="e">
        <f>VLOOKUP(B97,BDD!$A:$E,3,FALSE())</f>
        <v>#N/A</v>
      </c>
      <c r="E97" s="35" t="e">
        <f>VLOOKUP(B97,BDD!$A:$E,4,FALSE())</f>
        <v>#N/A</v>
      </c>
      <c r="F97" s="36" t="e">
        <f>VLOOKUP(B97,BDD!$A:$E,5,FALSE())</f>
        <v>#N/A</v>
      </c>
      <c r="H97" s="32">
        <v>7</v>
      </c>
      <c r="I97" s="45"/>
      <c r="J97" s="34" t="e">
        <f>VLOOKUP(I97,BDD!$A:$E,2,FALSE())</f>
        <v>#N/A</v>
      </c>
      <c r="K97" s="34" t="e">
        <f>VLOOKUP(I97,BDD!$A:$E,3,FALSE())</f>
        <v>#N/A</v>
      </c>
      <c r="L97" s="35" t="e">
        <f>VLOOKUP(I97,BDD!$A:$E,4,FALSE())</f>
        <v>#N/A</v>
      </c>
      <c r="M97" s="36" t="e">
        <f>VLOOKUP(I97,BDD!$A:$E,5,FALSE())</f>
        <v>#N/A</v>
      </c>
    </row>
    <row r="98" spans="1:13" ht="15">
      <c r="A98" s="32">
        <v>8</v>
      </c>
      <c r="B98" s="45"/>
      <c r="C98" s="34" t="e">
        <f>VLOOKUP(B98,BDD!$A:$E,2,FALSE())</f>
        <v>#N/A</v>
      </c>
      <c r="D98" s="34" t="e">
        <f>VLOOKUP(B98,BDD!$A:$E,3,FALSE())</f>
        <v>#N/A</v>
      </c>
      <c r="E98" s="35" t="e">
        <f>VLOOKUP(B98,BDD!$A:$E,4,FALSE())</f>
        <v>#N/A</v>
      </c>
      <c r="F98" s="36" t="e">
        <f>VLOOKUP(B98,BDD!$A:$E,5,FALSE())</f>
        <v>#N/A</v>
      </c>
      <c r="H98" s="32">
        <v>8</v>
      </c>
      <c r="I98" s="45"/>
      <c r="J98" s="34" t="e">
        <f>VLOOKUP(I98,BDD!$A:$E,2,FALSE())</f>
        <v>#N/A</v>
      </c>
      <c r="K98" s="34" t="e">
        <f>VLOOKUP(I98,BDD!$A:$E,3,FALSE())</f>
        <v>#N/A</v>
      </c>
      <c r="L98" s="35" t="e">
        <f>VLOOKUP(I98,BDD!$A:$E,4,FALSE())</f>
        <v>#N/A</v>
      </c>
      <c r="M98" s="36" t="e">
        <f>VLOOKUP(I98,BDD!$A:$E,5,FALSE())</f>
        <v>#N/A</v>
      </c>
    </row>
    <row r="99" spans="1:13" ht="15">
      <c r="A99" s="39">
        <v>9</v>
      </c>
      <c r="B99" s="40"/>
      <c r="C99" s="41" t="e">
        <f>VLOOKUP(B99,BDD!$A:$E,2,FALSE())</f>
        <v>#N/A</v>
      </c>
      <c r="D99" s="41" t="e">
        <f>VLOOKUP(B99,BDD!$A:$E,3,FALSE())</f>
        <v>#N/A</v>
      </c>
      <c r="E99" s="42" t="e">
        <f>VLOOKUP(B99,BDD!$A:$E,4,FALSE())</f>
        <v>#N/A</v>
      </c>
      <c r="F99" s="43" t="e">
        <f>VLOOKUP(B99,BDD!$A:$E,5,FALSE())</f>
        <v>#N/A</v>
      </c>
      <c r="H99" s="39">
        <v>9</v>
      </c>
      <c r="I99" s="40"/>
      <c r="J99" s="41" t="e">
        <f>VLOOKUP(I99,BDD!$A:$E,2,FALSE())</f>
        <v>#N/A</v>
      </c>
      <c r="K99" s="41" t="e">
        <f>VLOOKUP(I99,BDD!$A:$E,3,FALSE())</f>
        <v>#N/A</v>
      </c>
      <c r="L99" s="42" t="e">
        <f>VLOOKUP(I99,BDD!$A:$E,4,FALSE())</f>
        <v>#N/A</v>
      </c>
      <c r="M99" s="43" t="e">
        <f>VLOOKUP(I99,BDD!$A:$E,5,FALSE())</f>
        <v>#N/A</v>
      </c>
    </row>
    <row r="101" spans="1:13" ht="15">
      <c r="A101" s="131">
        <v>17</v>
      </c>
      <c r="B101" s="21" t="s">
        <v>192</v>
      </c>
      <c r="C101" s="132"/>
      <c r="D101" s="132"/>
      <c r="E101" s="132"/>
      <c r="F101" s="132"/>
      <c r="H101" s="131">
        <v>18</v>
      </c>
      <c r="I101" s="21" t="s">
        <v>192</v>
      </c>
      <c r="J101" s="132"/>
      <c r="K101" s="132"/>
      <c r="L101" s="132"/>
      <c r="M101" s="132"/>
    </row>
    <row r="102" spans="1:13" ht="15">
      <c r="A102" s="131"/>
      <c r="B102" s="22" t="s">
        <v>195</v>
      </c>
      <c r="C102" s="23" t="s">
        <v>196</v>
      </c>
      <c r="D102" s="23" t="s">
        <v>197</v>
      </c>
      <c r="E102" s="24" t="s">
        <v>198</v>
      </c>
      <c r="F102" s="25" t="s">
        <v>199</v>
      </c>
      <c r="H102" s="131"/>
      <c r="I102" s="22" t="s">
        <v>195</v>
      </c>
      <c r="J102" s="23" t="s">
        <v>196</v>
      </c>
      <c r="K102" s="23" t="s">
        <v>197</v>
      </c>
      <c r="L102" s="24" t="s">
        <v>198</v>
      </c>
      <c r="M102" s="25" t="s">
        <v>199</v>
      </c>
    </row>
    <row r="103" spans="1:13" ht="15">
      <c r="A103" s="26">
        <v>1</v>
      </c>
      <c r="B103" s="44"/>
      <c r="C103" s="28" t="e">
        <f>VLOOKUP(B103,BDD!$A:$E,2,FALSE())</f>
        <v>#N/A</v>
      </c>
      <c r="D103" s="28" t="e">
        <f>VLOOKUP(B103,BDD!$A:$E,3,FALSE())</f>
        <v>#N/A</v>
      </c>
      <c r="E103" s="29" t="e">
        <f>VLOOKUP(B103,BDD!$A:$E,4,FALSE())</f>
        <v>#N/A</v>
      </c>
      <c r="F103" s="30" t="e">
        <f>VLOOKUP(B103,BDD!$A:$E,5,FALSE())</f>
        <v>#N/A</v>
      </c>
      <c r="H103" s="26">
        <v>1</v>
      </c>
      <c r="I103" s="44"/>
      <c r="J103" s="28" t="e">
        <f>VLOOKUP(I103,BDD!$A:$E,2,FALSE())</f>
        <v>#N/A</v>
      </c>
      <c r="K103" s="28" t="e">
        <f>VLOOKUP(I103,BDD!$A:$E,3,FALSE())</f>
        <v>#N/A</v>
      </c>
      <c r="L103" s="29" t="e">
        <f>VLOOKUP(I103,BDD!$A:$E,4,FALSE())</f>
        <v>#N/A</v>
      </c>
      <c r="M103" s="30" t="e">
        <f>VLOOKUP(I103,BDD!$A:$E,5,FALSE())</f>
        <v>#N/A</v>
      </c>
    </row>
    <row r="104" spans="1:13" ht="15">
      <c r="A104" s="32">
        <v>2</v>
      </c>
      <c r="B104" s="45"/>
      <c r="C104" s="34" t="e">
        <f>VLOOKUP(B104,BDD!$A:$E,2,FALSE())</f>
        <v>#N/A</v>
      </c>
      <c r="D104" s="34" t="e">
        <f>VLOOKUP(B104,BDD!$A:$E,3,FALSE())</f>
        <v>#N/A</v>
      </c>
      <c r="E104" s="35" t="e">
        <f>VLOOKUP(B104,BDD!$A:$E,4,FALSE())</f>
        <v>#N/A</v>
      </c>
      <c r="F104" s="36" t="e">
        <f>VLOOKUP(B104,BDD!$A:$E,5,FALSE())</f>
        <v>#N/A</v>
      </c>
      <c r="H104" s="32">
        <v>2</v>
      </c>
      <c r="I104" s="45"/>
      <c r="J104" s="34" t="e">
        <f>VLOOKUP(I104,BDD!$A:$E,2,FALSE())</f>
        <v>#N/A</v>
      </c>
      <c r="K104" s="34" t="e">
        <f>VLOOKUP(I104,BDD!$A:$E,3,FALSE())</f>
        <v>#N/A</v>
      </c>
      <c r="L104" s="35" t="e">
        <f>VLOOKUP(I104,BDD!$A:$E,4,FALSE())</f>
        <v>#N/A</v>
      </c>
      <c r="M104" s="36" t="e">
        <f>VLOOKUP(I104,BDD!$A:$E,5,FALSE())</f>
        <v>#N/A</v>
      </c>
    </row>
    <row r="105" spans="1:13" ht="15">
      <c r="A105" s="32">
        <v>3</v>
      </c>
      <c r="B105" s="45"/>
      <c r="C105" s="34" t="e">
        <f>VLOOKUP(B105,BDD!$A:$E,2,FALSE())</f>
        <v>#N/A</v>
      </c>
      <c r="D105" s="34" t="e">
        <f>VLOOKUP(B105,BDD!$A:$E,3,FALSE())</f>
        <v>#N/A</v>
      </c>
      <c r="E105" s="35" t="e">
        <f>VLOOKUP(B105,BDD!$A:$E,4,FALSE())</f>
        <v>#N/A</v>
      </c>
      <c r="F105" s="36" t="e">
        <f>VLOOKUP(B105,BDD!$A:$E,5,FALSE())</f>
        <v>#N/A</v>
      </c>
      <c r="H105" s="32">
        <v>3</v>
      </c>
      <c r="I105" s="45"/>
      <c r="J105" s="34" t="e">
        <f>VLOOKUP(I105,BDD!$A:$E,2,FALSE())</f>
        <v>#N/A</v>
      </c>
      <c r="K105" s="34" t="e">
        <f>VLOOKUP(I105,BDD!$A:$E,3,FALSE())</f>
        <v>#N/A</v>
      </c>
      <c r="L105" s="35" t="e">
        <f>VLOOKUP(I105,BDD!$A:$E,4,FALSE())</f>
        <v>#N/A</v>
      </c>
      <c r="M105" s="36" t="e">
        <f>VLOOKUP(I105,BDD!$A:$E,5,FALSE())</f>
        <v>#N/A</v>
      </c>
    </row>
    <row r="106" spans="1:13" ht="15">
      <c r="A106" s="32">
        <v>4</v>
      </c>
      <c r="B106" s="45"/>
      <c r="C106" s="34" t="e">
        <f>VLOOKUP(B106,BDD!$A:$E,2,FALSE())</f>
        <v>#N/A</v>
      </c>
      <c r="D106" s="34" t="e">
        <f>VLOOKUP(B106,BDD!$A:$E,3,FALSE())</f>
        <v>#N/A</v>
      </c>
      <c r="E106" s="35" t="e">
        <f>VLOOKUP(B106,BDD!$A:$E,4,FALSE())</f>
        <v>#N/A</v>
      </c>
      <c r="F106" s="36" t="e">
        <f>VLOOKUP(B106,BDD!$A:$E,5,FALSE())</f>
        <v>#N/A</v>
      </c>
      <c r="H106" s="32">
        <v>4</v>
      </c>
      <c r="I106" s="45"/>
      <c r="J106" s="34" t="e">
        <f>VLOOKUP(I106,BDD!$A:$E,2,FALSE())</f>
        <v>#N/A</v>
      </c>
      <c r="K106" s="34" t="e">
        <f>VLOOKUP(I106,BDD!$A:$E,3,FALSE())</f>
        <v>#N/A</v>
      </c>
      <c r="L106" s="35" t="e">
        <f>VLOOKUP(I106,BDD!$A:$E,4,FALSE())</f>
        <v>#N/A</v>
      </c>
      <c r="M106" s="36" t="e">
        <f>VLOOKUP(I106,BDD!$A:$E,5,FALSE())</f>
        <v>#N/A</v>
      </c>
    </row>
    <row r="107" spans="1:13" ht="15">
      <c r="A107" s="32">
        <v>5</v>
      </c>
      <c r="B107" s="45"/>
      <c r="C107" s="34" t="e">
        <f>VLOOKUP(B107,BDD!$A:$E,2,FALSE())</f>
        <v>#N/A</v>
      </c>
      <c r="D107" s="34" t="e">
        <f>VLOOKUP(B107,BDD!$A:$E,3,FALSE())</f>
        <v>#N/A</v>
      </c>
      <c r="E107" s="35" t="e">
        <f>VLOOKUP(B107,BDD!$A:$E,4,FALSE())</f>
        <v>#N/A</v>
      </c>
      <c r="F107" s="36" t="e">
        <f>VLOOKUP(B107,BDD!$A:$E,5,FALSE())</f>
        <v>#N/A</v>
      </c>
      <c r="H107" s="32">
        <v>5</v>
      </c>
      <c r="I107" s="45"/>
      <c r="J107" s="34" t="e">
        <f>VLOOKUP(I107,BDD!$A:$E,2,FALSE())</f>
        <v>#N/A</v>
      </c>
      <c r="K107" s="34" t="e">
        <f>VLOOKUP(I107,BDD!$A:$E,3,FALSE())</f>
        <v>#N/A</v>
      </c>
      <c r="L107" s="35" t="e">
        <f>VLOOKUP(I107,BDD!$A:$E,4,FALSE())</f>
        <v>#N/A</v>
      </c>
      <c r="M107" s="36" t="e">
        <f>VLOOKUP(I107,BDD!$A:$E,5,FALSE())</f>
        <v>#N/A</v>
      </c>
    </row>
    <row r="108" spans="1:13" ht="15">
      <c r="A108" s="32">
        <v>6</v>
      </c>
      <c r="B108" s="45"/>
      <c r="C108" s="34" t="e">
        <f>VLOOKUP(B108,BDD!$A:$E,2,FALSE())</f>
        <v>#N/A</v>
      </c>
      <c r="D108" s="34" t="e">
        <f>VLOOKUP(B108,BDD!$A:$E,3,FALSE())</f>
        <v>#N/A</v>
      </c>
      <c r="E108" s="35" t="e">
        <f>VLOOKUP(B108,BDD!$A:$E,4,FALSE())</f>
        <v>#N/A</v>
      </c>
      <c r="F108" s="36" t="e">
        <f>VLOOKUP(B108,BDD!$A:$E,5,FALSE())</f>
        <v>#N/A</v>
      </c>
      <c r="H108" s="32">
        <v>6</v>
      </c>
      <c r="I108" s="45"/>
      <c r="J108" s="34" t="e">
        <f>VLOOKUP(I108,BDD!$A:$E,2,FALSE())</f>
        <v>#N/A</v>
      </c>
      <c r="K108" s="34" t="e">
        <f>VLOOKUP(I108,BDD!$A:$E,3,FALSE())</f>
        <v>#N/A</v>
      </c>
      <c r="L108" s="35" t="e">
        <f>VLOOKUP(I108,BDD!$A:$E,4,FALSE())</f>
        <v>#N/A</v>
      </c>
      <c r="M108" s="36" t="e">
        <f>VLOOKUP(I108,BDD!$A:$E,5,FALSE())</f>
        <v>#N/A</v>
      </c>
    </row>
    <row r="109" spans="1:13" ht="15">
      <c r="A109" s="32">
        <v>7</v>
      </c>
      <c r="B109" s="45"/>
      <c r="C109" s="34" t="e">
        <f>VLOOKUP(B109,BDD!$A:$E,2,FALSE())</f>
        <v>#N/A</v>
      </c>
      <c r="D109" s="34" t="e">
        <f>VLOOKUP(B109,BDD!$A:$E,3,FALSE())</f>
        <v>#N/A</v>
      </c>
      <c r="E109" s="35" t="e">
        <f>VLOOKUP(B109,BDD!$A:$E,4,FALSE())</f>
        <v>#N/A</v>
      </c>
      <c r="F109" s="36" t="e">
        <f>VLOOKUP(B109,BDD!$A:$E,5,FALSE())</f>
        <v>#N/A</v>
      </c>
      <c r="H109" s="32">
        <v>7</v>
      </c>
      <c r="I109" s="45"/>
      <c r="J109" s="34" t="e">
        <f>VLOOKUP(I109,BDD!$A:$E,2,FALSE())</f>
        <v>#N/A</v>
      </c>
      <c r="K109" s="34" t="e">
        <f>VLOOKUP(I109,BDD!$A:$E,3,FALSE())</f>
        <v>#N/A</v>
      </c>
      <c r="L109" s="35" t="e">
        <f>VLOOKUP(I109,BDD!$A:$E,4,FALSE())</f>
        <v>#N/A</v>
      </c>
      <c r="M109" s="36" t="e">
        <f>VLOOKUP(I109,BDD!$A:$E,5,FALSE())</f>
        <v>#N/A</v>
      </c>
    </row>
    <row r="110" spans="1:13" ht="15">
      <c r="A110" s="32">
        <v>8</v>
      </c>
      <c r="B110" s="45"/>
      <c r="C110" s="34" t="e">
        <f>VLOOKUP(B110,BDD!$A:$E,2,FALSE())</f>
        <v>#N/A</v>
      </c>
      <c r="D110" s="34" t="e">
        <f>VLOOKUP(B110,BDD!$A:$E,3,FALSE())</f>
        <v>#N/A</v>
      </c>
      <c r="E110" s="35" t="e">
        <f>VLOOKUP(B110,BDD!$A:$E,4,FALSE())</f>
        <v>#N/A</v>
      </c>
      <c r="F110" s="36" t="e">
        <f>VLOOKUP(B110,BDD!$A:$E,5,FALSE())</f>
        <v>#N/A</v>
      </c>
      <c r="H110" s="32">
        <v>8</v>
      </c>
      <c r="I110" s="45"/>
      <c r="J110" s="34" t="e">
        <f>VLOOKUP(I110,BDD!$A:$E,2,FALSE())</f>
        <v>#N/A</v>
      </c>
      <c r="K110" s="34" t="e">
        <f>VLOOKUP(I110,BDD!$A:$E,3,FALSE())</f>
        <v>#N/A</v>
      </c>
      <c r="L110" s="35" t="e">
        <f>VLOOKUP(I110,BDD!$A:$E,4,FALSE())</f>
        <v>#N/A</v>
      </c>
      <c r="M110" s="36" t="e">
        <f>VLOOKUP(I110,BDD!$A:$E,5,FALSE())</f>
        <v>#N/A</v>
      </c>
    </row>
    <row r="111" spans="1:13" ht="15">
      <c r="A111" s="39">
        <v>9</v>
      </c>
      <c r="B111" s="40"/>
      <c r="C111" s="41" t="e">
        <f>VLOOKUP(B111,BDD!$A:$E,2,FALSE())</f>
        <v>#N/A</v>
      </c>
      <c r="D111" s="41" t="e">
        <f>VLOOKUP(B111,BDD!$A:$E,3,FALSE())</f>
        <v>#N/A</v>
      </c>
      <c r="E111" s="42" t="e">
        <f>VLOOKUP(B111,BDD!$A:$E,4,FALSE())</f>
        <v>#N/A</v>
      </c>
      <c r="F111" s="43" t="e">
        <f>VLOOKUP(B111,BDD!$A:$E,5,FALSE())</f>
        <v>#N/A</v>
      </c>
      <c r="H111" s="39">
        <v>9</v>
      </c>
      <c r="I111" s="40"/>
      <c r="J111" s="41" t="e">
        <f>VLOOKUP(I111,BDD!$A:$E,2,FALSE())</f>
        <v>#N/A</v>
      </c>
      <c r="K111" s="41" t="e">
        <f>VLOOKUP(I111,BDD!$A:$E,3,FALSE())</f>
        <v>#N/A</v>
      </c>
      <c r="L111" s="42" t="e">
        <f>VLOOKUP(I111,BDD!$A:$E,4,FALSE())</f>
        <v>#N/A</v>
      </c>
      <c r="M111" s="43" t="e">
        <f>VLOOKUP(I111,BDD!$A:$E,5,FALSE())</f>
        <v>#N/A</v>
      </c>
    </row>
  </sheetData>
  <mergeCells count="38">
    <mergeCell ref="A1:M1"/>
    <mergeCell ref="A3:M3"/>
    <mergeCell ref="A5:A6"/>
    <mergeCell ref="C5:F5"/>
    <mergeCell ref="H5:H6"/>
    <mergeCell ref="J5:M5"/>
    <mergeCell ref="A17:A18"/>
    <mergeCell ref="C17:F17"/>
    <mergeCell ref="H17:H18"/>
    <mergeCell ref="J17:M17"/>
    <mergeCell ref="A29:A30"/>
    <mergeCell ref="C29:F29"/>
    <mergeCell ref="H29:H30"/>
    <mergeCell ref="J29:M29"/>
    <mergeCell ref="A41:A42"/>
    <mergeCell ref="C41:F41"/>
    <mergeCell ref="H41:H42"/>
    <mergeCell ref="J41:M41"/>
    <mergeCell ref="A53:A54"/>
    <mergeCell ref="C53:F53"/>
    <mergeCell ref="H53:H54"/>
    <mergeCell ref="J53:M53"/>
    <mergeCell ref="A65:A66"/>
    <mergeCell ref="C65:F65"/>
    <mergeCell ref="H65:H66"/>
    <mergeCell ref="J65:M65"/>
    <mergeCell ref="A77:A78"/>
    <mergeCell ref="C77:F77"/>
    <mergeCell ref="H77:H78"/>
    <mergeCell ref="J77:M77"/>
    <mergeCell ref="A89:A90"/>
    <mergeCell ref="C89:F89"/>
    <mergeCell ref="H89:H90"/>
    <mergeCell ref="J89:M89"/>
    <mergeCell ref="A101:A102"/>
    <mergeCell ref="C101:F101"/>
    <mergeCell ref="H101:H102"/>
    <mergeCell ref="J101:M101"/>
  </mergeCells>
  <hyperlinks>
    <hyperlink ref="A1" location="ACCUEIL!A1" display="#ACCUEIL.A1" xr:uid="{00000000-0004-0000-0200-000000000000}"/>
  </hyperlinks>
  <pageMargins left="0.7" right="0.7" top="0.75" bottom="0.75" header="0.511811023622047" footer="0.511811023622047"/>
  <pageSetup paperSize="9" scale="54" orientation="portrait" horizontalDpi="300" verticalDpi="300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6B9B8"/>
  </sheetPr>
  <dimension ref="A1:M111"/>
  <sheetViews>
    <sheetView zoomScale="60" zoomScaleNormal="60" workbookViewId="0">
      <selection activeCell="J6" sqref="J6"/>
    </sheetView>
  </sheetViews>
  <sheetFormatPr baseColWidth="10" defaultColWidth="10.42578125" defaultRowHeight="14.25" customHeight="1"/>
  <cols>
    <col min="1" max="1" width="6.5703125" style="1" customWidth="1"/>
    <col min="2" max="2" width="12.5703125" style="1" customWidth="1"/>
    <col min="3" max="4" width="15.5703125" style="1" customWidth="1"/>
    <col min="5" max="5" width="4.5703125" style="1" customWidth="1"/>
    <col min="6" max="6" width="20.5703125" style="1" customWidth="1"/>
    <col min="7" max="8" width="6.5703125" style="1" customWidth="1"/>
    <col min="9" max="9" width="12.5703125" style="1" customWidth="1"/>
    <col min="10" max="11" width="15.5703125" style="1" customWidth="1"/>
    <col min="12" max="12" width="4.5703125" style="1" customWidth="1"/>
    <col min="13" max="13" width="20.5703125" style="1" customWidth="1"/>
  </cols>
  <sheetData>
    <row r="1" spans="1:13" ht="30" customHeight="1">
      <c r="A1" s="133" t="str">
        <f>IF(ACCUEIL!D3="","Renseignez le nom de la compétition sur la page d'acceuil",ACCUEIL!D3)</f>
        <v>Renseignez le nom de la compétition sur la page d'acceuil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3" spans="1:13" ht="30" customHeight="1">
      <c r="A3" s="134" t="s">
        <v>207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5" spans="1:13" ht="15">
      <c r="A5" s="135">
        <v>1</v>
      </c>
      <c r="B5" s="46" t="s">
        <v>192</v>
      </c>
      <c r="C5" s="132" t="s">
        <v>208</v>
      </c>
      <c r="D5" s="132"/>
      <c r="E5" s="132"/>
      <c r="F5" s="132"/>
      <c r="H5" s="135">
        <v>2</v>
      </c>
      <c r="I5" s="46" t="s">
        <v>192</v>
      </c>
      <c r="J5" s="132" t="s">
        <v>209</v>
      </c>
      <c r="K5" s="132"/>
      <c r="L5" s="132"/>
      <c r="M5" s="132"/>
    </row>
    <row r="6" spans="1:13" ht="15">
      <c r="A6" s="135"/>
      <c r="B6" s="47" t="s">
        <v>195</v>
      </c>
      <c r="C6" s="48" t="s">
        <v>196</v>
      </c>
      <c r="D6" s="48" t="s">
        <v>197</v>
      </c>
      <c r="E6" s="49" t="s">
        <v>198</v>
      </c>
      <c r="F6" s="50" t="s">
        <v>199</v>
      </c>
      <c r="H6" s="135"/>
      <c r="I6" s="47" t="s">
        <v>195</v>
      </c>
      <c r="J6" s="48" t="s">
        <v>196</v>
      </c>
      <c r="K6" s="48" t="s">
        <v>197</v>
      </c>
      <c r="L6" s="49" t="s">
        <v>198</v>
      </c>
      <c r="M6" s="50" t="s">
        <v>199</v>
      </c>
    </row>
    <row r="7" spans="1:13" ht="15">
      <c r="A7" s="51">
        <v>1</v>
      </c>
      <c r="B7" s="52" t="s">
        <v>104</v>
      </c>
      <c r="C7" s="28" t="str">
        <f>VLOOKUP(B7,BDD!$A:$E,2,FALSE())</f>
        <v>CRUSSON</v>
      </c>
      <c r="D7" s="28" t="str">
        <f>VLOOKUP(B7,BDD!$A:$E,3,FALSE())</f>
        <v>ENEA</v>
      </c>
      <c r="E7" s="29" t="str">
        <f>VLOOKUP(B7,BDD!$A:$E,4,FALSE())</f>
        <v>F</v>
      </c>
      <c r="F7" s="30" t="str">
        <f>VLOOKUP(B7,BDD!$A:$E,5,FALSE())</f>
        <v>ISEN</v>
      </c>
      <c r="H7" s="51">
        <v>1</v>
      </c>
      <c r="I7" s="19">
        <v>1075812</v>
      </c>
      <c r="J7" s="28" t="str">
        <f>VLOOKUP(I7,BDD!$A:$E,2,FALSE())</f>
        <v>MARTIN</v>
      </c>
      <c r="K7" s="28" t="str">
        <f>VLOOKUP(I7,BDD!$A:$E,3,FALSE())</f>
        <v>JULIETTE</v>
      </c>
      <c r="L7" s="29" t="str">
        <f>VLOOKUP(I7,BDD!$A:$E,4,FALSE())</f>
        <v>F</v>
      </c>
      <c r="M7" s="30" t="str">
        <f>VLOOKUP(I7,BDD!$A:$E,5,FALSE())</f>
        <v>RENNES 1</v>
      </c>
    </row>
    <row r="8" spans="1:13" ht="15">
      <c r="A8" s="53">
        <v>2</v>
      </c>
      <c r="B8" s="54" t="s">
        <v>210</v>
      </c>
      <c r="C8" s="34" t="e">
        <f>VLOOKUP(B8,BDD!$A:$E,2,FALSE())</f>
        <v>#N/A</v>
      </c>
      <c r="D8" s="34" t="e">
        <f>VLOOKUP(B8,BDD!$A:$E,3,FALSE())</f>
        <v>#N/A</v>
      </c>
      <c r="E8" s="35" t="e">
        <f>VLOOKUP(B8,BDD!$A:$E,4,FALSE())</f>
        <v>#N/A</v>
      </c>
      <c r="F8" s="36" t="e">
        <f>VLOOKUP(B8,BDD!$A:$E,5,FALSE())</f>
        <v>#N/A</v>
      </c>
      <c r="H8" s="53">
        <v>2</v>
      </c>
      <c r="I8" s="19">
        <v>1092039</v>
      </c>
      <c r="J8" s="34" t="str">
        <f>VLOOKUP(I8,BDD!$A:$E,2,FALSE())</f>
        <v>PIPAUD-BOURSERIE</v>
      </c>
      <c r="K8" s="34" t="str">
        <f>VLOOKUP(I8,BDD!$A:$E,3,FALSE())</f>
        <v>NAIA</v>
      </c>
      <c r="L8" s="35" t="str">
        <f>VLOOKUP(I8,BDD!$A:$E,4,FALSE())</f>
        <v>F</v>
      </c>
      <c r="M8" s="36" t="str">
        <f>VLOOKUP(I8,BDD!$A:$E,5,FALSE())</f>
        <v>RENNES 1</v>
      </c>
    </row>
    <row r="9" spans="1:13" ht="15">
      <c r="A9" s="53">
        <v>3</v>
      </c>
      <c r="B9" s="54" t="s">
        <v>211</v>
      </c>
      <c r="C9" s="34" t="e">
        <f>VLOOKUP(B9,BDD!$A:$E,2,FALSE())</f>
        <v>#N/A</v>
      </c>
      <c r="D9" s="34" t="e">
        <f>VLOOKUP(B9,BDD!$A:$E,3,FALSE())</f>
        <v>#N/A</v>
      </c>
      <c r="E9" s="35" t="e">
        <f>VLOOKUP(B9,BDD!$A:$E,4,FALSE())</f>
        <v>#N/A</v>
      </c>
      <c r="F9" s="36" t="e">
        <f>VLOOKUP(B9,BDD!$A:$E,5,FALSE())</f>
        <v>#N/A</v>
      </c>
      <c r="H9" s="53">
        <v>3</v>
      </c>
      <c r="I9" s="19">
        <v>1093685</v>
      </c>
      <c r="J9" s="34" t="str">
        <f>VLOOKUP(I9,BDD!$A:$E,2,FALSE())</f>
        <v>MOUNEREAU</v>
      </c>
      <c r="K9" s="34" t="str">
        <f>VLOOKUP(I9,BDD!$A:$E,3,FALSE())</f>
        <v>ALBANE</v>
      </c>
      <c r="L9" s="35" t="str">
        <f>VLOOKUP(I9,BDD!$A:$E,4,FALSE())</f>
        <v>F</v>
      </c>
      <c r="M9" s="36" t="str">
        <f>VLOOKUP(I9,BDD!$A:$E,5,FALSE())</f>
        <v>RENNES 1</v>
      </c>
    </row>
    <row r="10" spans="1:13" ht="15">
      <c r="A10" s="53">
        <v>4</v>
      </c>
      <c r="B10" s="54" t="s">
        <v>99</v>
      </c>
      <c r="C10" s="34" t="str">
        <f>VLOOKUP(B10,BDD!$A:$E,2,FALSE())</f>
        <v>JOLIFF</v>
      </c>
      <c r="D10" s="34" t="str">
        <f>VLOOKUP(B10,BDD!$A:$E,3,FALSE())</f>
        <v>LEA</v>
      </c>
      <c r="E10" s="35" t="str">
        <f>VLOOKUP(B10,BDD!$A:$E,4,FALSE())</f>
        <v>F</v>
      </c>
      <c r="F10" s="36" t="str">
        <f>VLOOKUP(B10,BDD!$A:$E,5,FALSE())</f>
        <v>UBO BREST</v>
      </c>
      <c r="H10" s="53">
        <v>4</v>
      </c>
      <c r="I10" s="19">
        <v>1093033</v>
      </c>
      <c r="J10" s="34" t="str">
        <f>VLOOKUP(I10,BDD!$A:$E,2,FALSE())</f>
        <v>FANCHONNA</v>
      </c>
      <c r="K10" s="34" t="str">
        <f>VLOOKUP(I10,BDD!$A:$E,3,FALSE())</f>
        <v>SARAH</v>
      </c>
      <c r="L10" s="35" t="str">
        <f>VLOOKUP(I10,BDD!$A:$E,4,FALSE())</f>
        <v>F</v>
      </c>
      <c r="M10" s="36" t="str">
        <f>VLOOKUP(I10,BDD!$A:$E,5,FALSE())</f>
        <v>U RENNES 2</v>
      </c>
    </row>
    <row r="11" spans="1:13" ht="15">
      <c r="A11" s="53">
        <v>5</v>
      </c>
      <c r="B11" s="54" t="s">
        <v>96</v>
      </c>
      <c r="C11" s="34" t="str">
        <f>VLOOKUP(B11,BDD!$A:$E,2,FALSE())</f>
        <v>RAULT</v>
      </c>
      <c r="D11" s="34" t="str">
        <f>VLOOKUP(B11,BDD!$A:$E,3,FALSE())</f>
        <v>LILA</v>
      </c>
      <c r="E11" s="35" t="str">
        <f>VLOOKUP(B11,BDD!$A:$E,4,FALSE())</f>
        <v>F</v>
      </c>
      <c r="F11" s="36" t="str">
        <f>VLOOKUP(B11,BDD!$A:$E,5,FALSE())</f>
        <v>UBO BREST</v>
      </c>
      <c r="H11" s="53">
        <v>5</v>
      </c>
      <c r="I11" s="19">
        <v>1080381</v>
      </c>
      <c r="J11" s="34" t="str">
        <f>VLOOKUP(I11,BDD!$A:$E,2,FALSE())</f>
        <v>DOLMETTA</v>
      </c>
      <c r="K11" s="34" t="str">
        <f>VLOOKUP(I11,BDD!$A:$E,3,FALSE())</f>
        <v>VICTORIA</v>
      </c>
      <c r="L11" s="35" t="str">
        <f>VLOOKUP(I11,BDD!$A:$E,4,FALSE())</f>
        <v>F</v>
      </c>
      <c r="M11" s="36" t="str">
        <f>VLOOKUP(I11,BDD!$A:$E,5,FALSE())</f>
        <v>RENNES 1</v>
      </c>
    </row>
    <row r="12" spans="1:13" ht="15">
      <c r="A12" s="53">
        <v>6</v>
      </c>
      <c r="B12" s="54" t="s">
        <v>212</v>
      </c>
      <c r="C12" s="34" t="e">
        <f>VLOOKUP(B12,BDD!$A:$E,2,FALSE())</f>
        <v>#N/A</v>
      </c>
      <c r="D12" s="34" t="e">
        <f>VLOOKUP(B12,BDD!$A:$E,3,FALSE())</f>
        <v>#N/A</v>
      </c>
      <c r="E12" s="35" t="e">
        <f>VLOOKUP(B12,BDD!$A:$E,4,FALSE())</f>
        <v>#N/A</v>
      </c>
      <c r="F12" s="36" t="e">
        <f>VLOOKUP(B12,BDD!$A:$E,5,FALSE())</f>
        <v>#N/A</v>
      </c>
      <c r="H12" s="53">
        <v>6</v>
      </c>
      <c r="I12" s="19" t="s">
        <v>132</v>
      </c>
      <c r="J12" s="34" t="str">
        <f>VLOOKUP(I12,BDD!$A:$E,2,FALSE())</f>
        <v>BOCHER</v>
      </c>
      <c r="K12" s="34" t="str">
        <f>VLOOKUP(I12,BDD!$A:$E,3,FALSE())</f>
        <v>MARION</v>
      </c>
      <c r="L12" s="35" t="str">
        <f>VLOOKUP(I12,BDD!$A:$E,4,FALSE())</f>
        <v>F</v>
      </c>
      <c r="M12" s="36" t="str">
        <f>VLOOKUP(I12,BDD!$A:$E,5,FALSE())</f>
        <v>U RENNES 2</v>
      </c>
    </row>
    <row r="13" spans="1:13" ht="15">
      <c r="A13" s="53">
        <v>7</v>
      </c>
      <c r="B13" s="54" t="s">
        <v>213</v>
      </c>
      <c r="C13" s="34" t="e">
        <f>VLOOKUP(B13,BDD!$A:$E,2,FALSE())</f>
        <v>#N/A</v>
      </c>
      <c r="D13" s="34" t="e">
        <f>VLOOKUP(B13,BDD!$A:$E,3,FALSE())</f>
        <v>#N/A</v>
      </c>
      <c r="E13" s="35" t="e">
        <f>VLOOKUP(B13,BDD!$A:$E,4,FALSE())</f>
        <v>#N/A</v>
      </c>
      <c r="F13" s="36" t="e">
        <f>VLOOKUP(B13,BDD!$A:$E,5,FALSE())</f>
        <v>#N/A</v>
      </c>
      <c r="H13" s="53">
        <v>7</v>
      </c>
      <c r="I13" s="19" t="s">
        <v>129</v>
      </c>
      <c r="J13" s="34" t="str">
        <f>VLOOKUP(I13,BDD!$A:$E,2,FALSE())</f>
        <v>BLANDIN</v>
      </c>
      <c r="K13" s="34" t="str">
        <f>VLOOKUP(I13,BDD!$A:$E,3,FALSE())</f>
        <v>LISA</v>
      </c>
      <c r="L13" s="35" t="str">
        <f>VLOOKUP(I13,BDD!$A:$E,4,FALSE())</f>
        <v>F</v>
      </c>
      <c r="M13" s="36" t="str">
        <f>VLOOKUP(I13,BDD!$A:$E,5,FALSE())</f>
        <v>U RENNES 2</v>
      </c>
    </row>
    <row r="14" spans="1:13" ht="15">
      <c r="A14" s="53">
        <v>8</v>
      </c>
      <c r="B14" s="55" t="s">
        <v>214</v>
      </c>
      <c r="C14" s="34" t="e">
        <f>VLOOKUP(B14,BDD!$A:$E,2,FALSE())</f>
        <v>#N/A</v>
      </c>
      <c r="D14" s="34" t="e">
        <f>VLOOKUP(B14,BDD!$A:$E,3,FALSE())</f>
        <v>#N/A</v>
      </c>
      <c r="E14" s="35" t="e">
        <f>VLOOKUP(B14,BDD!$A:$E,4,FALSE())</f>
        <v>#N/A</v>
      </c>
      <c r="F14" s="36" t="e">
        <f>VLOOKUP(B14,BDD!$A:$E,5,FALSE())</f>
        <v>#N/A</v>
      </c>
      <c r="H14" s="53">
        <v>8</v>
      </c>
      <c r="I14" s="19" t="s">
        <v>124</v>
      </c>
      <c r="J14" s="34" t="str">
        <f>VLOOKUP(I14,BDD!$A:$E,2,FALSE())</f>
        <v>MALFER</v>
      </c>
      <c r="K14" s="34" t="str">
        <f>VLOOKUP(I14,BDD!$A:$E,3,FALSE())</f>
        <v>DAIKA</v>
      </c>
      <c r="L14" s="35" t="str">
        <f>VLOOKUP(I14,BDD!$A:$E,4,FALSE())</f>
        <v>F</v>
      </c>
      <c r="M14" s="36" t="str">
        <f>VLOOKUP(I14,BDD!$A:$E,5,FALSE())</f>
        <v>RENNES 1</v>
      </c>
    </row>
    <row r="15" spans="1:13" ht="15">
      <c r="A15" s="56">
        <v>9</v>
      </c>
      <c r="B15" s="57">
        <v>1094658</v>
      </c>
      <c r="C15" s="41" t="str">
        <f>VLOOKUP(B15,BDD!$A:$E,2,FALSE())</f>
        <v>DESPORTES</v>
      </c>
      <c r="D15" s="41" t="str">
        <f>VLOOKUP(B15,BDD!$A:$E,3,FALSE())</f>
        <v>JEANNE</v>
      </c>
      <c r="E15" s="42" t="str">
        <f>VLOOKUP(B15,BDD!$A:$E,4,FALSE())</f>
        <v>F</v>
      </c>
      <c r="F15" s="43" t="str">
        <f>VLOOKUP(B15,BDD!$A:$E,5,FALSE())</f>
        <v>UBO BREST</v>
      </c>
      <c r="H15" s="56">
        <v>9</v>
      </c>
      <c r="I15" s="40"/>
      <c r="J15" s="41" t="e">
        <f>VLOOKUP(I15,BDD!$A:$E,2,FALSE())</f>
        <v>#N/A</v>
      </c>
      <c r="K15" s="41" t="e">
        <f>VLOOKUP(I15,BDD!$A:$E,3,FALSE())</f>
        <v>#N/A</v>
      </c>
      <c r="L15" s="42" t="e">
        <f>VLOOKUP(I15,BDD!$A:$E,4,FALSE())</f>
        <v>#N/A</v>
      </c>
      <c r="M15" s="43" t="e">
        <f>VLOOKUP(I15,BDD!$A:$E,5,FALSE())</f>
        <v>#N/A</v>
      </c>
    </row>
    <row r="17" spans="1:13" ht="15">
      <c r="A17" s="135">
        <v>3</v>
      </c>
      <c r="B17" s="46" t="s">
        <v>192</v>
      </c>
      <c r="C17" s="132"/>
      <c r="D17" s="132"/>
      <c r="E17" s="132"/>
      <c r="F17" s="132"/>
      <c r="H17" s="135">
        <v>4</v>
      </c>
      <c r="I17" s="46" t="s">
        <v>192</v>
      </c>
      <c r="J17" s="132"/>
      <c r="K17" s="132"/>
      <c r="L17" s="132"/>
      <c r="M17" s="132"/>
    </row>
    <row r="18" spans="1:13" ht="15">
      <c r="A18" s="135"/>
      <c r="B18" s="47" t="s">
        <v>195</v>
      </c>
      <c r="C18" s="48" t="s">
        <v>196</v>
      </c>
      <c r="D18" s="48" t="s">
        <v>197</v>
      </c>
      <c r="E18" s="49" t="s">
        <v>198</v>
      </c>
      <c r="F18" s="50" t="s">
        <v>199</v>
      </c>
      <c r="H18" s="135"/>
      <c r="I18" s="47" t="s">
        <v>195</v>
      </c>
      <c r="J18" s="48" t="s">
        <v>196</v>
      </c>
      <c r="K18" s="48" t="s">
        <v>197</v>
      </c>
      <c r="L18" s="49" t="s">
        <v>198</v>
      </c>
      <c r="M18" s="50" t="s">
        <v>199</v>
      </c>
    </row>
    <row r="19" spans="1:13" ht="15">
      <c r="A19" s="51">
        <v>1</v>
      </c>
      <c r="B19" s="44"/>
      <c r="C19" s="28" t="e">
        <f>VLOOKUP(B19,BDD!$A:$E,2,FALSE())</f>
        <v>#N/A</v>
      </c>
      <c r="D19" s="28" t="e">
        <f>VLOOKUP(B19,BDD!$A:$E,3,FALSE())</f>
        <v>#N/A</v>
      </c>
      <c r="E19" s="29" t="e">
        <f>VLOOKUP(B19,BDD!$A:$E,4,FALSE())</f>
        <v>#N/A</v>
      </c>
      <c r="F19" s="30" t="e">
        <f>VLOOKUP(B19,BDD!$A:$E,5,FALSE())</f>
        <v>#N/A</v>
      </c>
      <c r="H19" s="51">
        <v>1</v>
      </c>
      <c r="I19" s="44"/>
      <c r="J19" s="28" t="e">
        <f>VLOOKUP(I19,BDD!$A:$E,2,FALSE())</f>
        <v>#N/A</v>
      </c>
      <c r="K19" s="28" t="e">
        <f>VLOOKUP(I19,BDD!$A:$E,3,FALSE())</f>
        <v>#N/A</v>
      </c>
      <c r="L19" s="29" t="e">
        <f>VLOOKUP(I19,BDD!$A:$E,4,FALSE())</f>
        <v>#N/A</v>
      </c>
      <c r="M19" s="30" t="e">
        <f>VLOOKUP(I19,BDD!$A:$E,5,FALSE())</f>
        <v>#N/A</v>
      </c>
    </row>
    <row r="20" spans="1:13" ht="15">
      <c r="A20" s="53">
        <v>2</v>
      </c>
      <c r="B20" s="45"/>
      <c r="C20" s="34" t="e">
        <f>VLOOKUP(B20,BDD!$A:$E,2,FALSE())</f>
        <v>#N/A</v>
      </c>
      <c r="D20" s="34" t="e">
        <f>VLOOKUP(B20,BDD!$A:$E,3,FALSE())</f>
        <v>#N/A</v>
      </c>
      <c r="E20" s="35" t="e">
        <f>VLOOKUP(B20,BDD!$A:$E,4,FALSE())</f>
        <v>#N/A</v>
      </c>
      <c r="F20" s="36" t="e">
        <f>VLOOKUP(B20,BDD!$A:$E,5,FALSE())</f>
        <v>#N/A</v>
      </c>
      <c r="H20" s="53">
        <v>2</v>
      </c>
      <c r="I20" s="45"/>
      <c r="J20" s="34" t="e">
        <f>VLOOKUP(I20,BDD!$A:$E,2,FALSE())</f>
        <v>#N/A</v>
      </c>
      <c r="K20" s="34" t="e">
        <f>VLOOKUP(I20,BDD!$A:$E,3,FALSE())</f>
        <v>#N/A</v>
      </c>
      <c r="L20" s="35" t="e">
        <f>VLOOKUP(I20,BDD!$A:$E,4,FALSE())</f>
        <v>#N/A</v>
      </c>
      <c r="M20" s="36" t="e">
        <f>VLOOKUP(I20,BDD!$A:$E,5,FALSE())</f>
        <v>#N/A</v>
      </c>
    </row>
    <row r="21" spans="1:13" ht="15">
      <c r="A21" s="53">
        <v>3</v>
      </c>
      <c r="B21" s="45"/>
      <c r="C21" s="34" t="e">
        <f>VLOOKUP(B21,BDD!$A:$E,2,FALSE())</f>
        <v>#N/A</v>
      </c>
      <c r="D21" s="34" t="e">
        <f>VLOOKUP(B21,BDD!$A:$E,3,FALSE())</f>
        <v>#N/A</v>
      </c>
      <c r="E21" s="35" t="e">
        <f>VLOOKUP(B21,BDD!$A:$E,4,FALSE())</f>
        <v>#N/A</v>
      </c>
      <c r="F21" s="36" t="e">
        <f>VLOOKUP(B21,BDD!$A:$E,5,FALSE())</f>
        <v>#N/A</v>
      </c>
      <c r="H21" s="53">
        <v>3</v>
      </c>
      <c r="I21" s="45"/>
      <c r="J21" s="34" t="e">
        <f>VLOOKUP(I21,BDD!$A:$E,2,FALSE())</f>
        <v>#N/A</v>
      </c>
      <c r="K21" s="34" t="e">
        <f>VLOOKUP(I21,BDD!$A:$E,3,FALSE())</f>
        <v>#N/A</v>
      </c>
      <c r="L21" s="35" t="e">
        <f>VLOOKUP(I21,BDD!$A:$E,4,FALSE())</f>
        <v>#N/A</v>
      </c>
      <c r="M21" s="36" t="e">
        <f>VLOOKUP(I21,BDD!$A:$E,5,FALSE())</f>
        <v>#N/A</v>
      </c>
    </row>
    <row r="22" spans="1:13" ht="15">
      <c r="A22" s="53">
        <v>4</v>
      </c>
      <c r="B22" s="45"/>
      <c r="C22" s="34" t="e">
        <f>VLOOKUP(B22,BDD!$A:$E,2,FALSE())</f>
        <v>#N/A</v>
      </c>
      <c r="D22" s="34" t="e">
        <f>VLOOKUP(B22,BDD!$A:$E,3,FALSE())</f>
        <v>#N/A</v>
      </c>
      <c r="E22" s="35" t="e">
        <f>VLOOKUP(B22,BDD!$A:$E,4,FALSE())</f>
        <v>#N/A</v>
      </c>
      <c r="F22" s="36" t="e">
        <f>VLOOKUP(B22,BDD!$A:$E,5,FALSE())</f>
        <v>#N/A</v>
      </c>
      <c r="H22" s="53">
        <v>4</v>
      </c>
      <c r="I22" s="45"/>
      <c r="J22" s="34" t="e">
        <f>VLOOKUP(I22,BDD!$A:$E,2,FALSE())</f>
        <v>#N/A</v>
      </c>
      <c r="K22" s="34" t="e">
        <f>VLOOKUP(I22,BDD!$A:$E,3,FALSE())</f>
        <v>#N/A</v>
      </c>
      <c r="L22" s="35" t="e">
        <f>VLOOKUP(I22,BDD!$A:$E,4,FALSE())</f>
        <v>#N/A</v>
      </c>
      <c r="M22" s="36" t="e">
        <f>VLOOKUP(I22,BDD!$A:$E,5,FALSE())</f>
        <v>#N/A</v>
      </c>
    </row>
    <row r="23" spans="1:13" ht="15">
      <c r="A23" s="53">
        <v>5</v>
      </c>
      <c r="B23" s="45"/>
      <c r="C23" s="34" t="e">
        <f>VLOOKUP(B23,BDD!$A:$E,2,FALSE())</f>
        <v>#N/A</v>
      </c>
      <c r="D23" s="34" t="e">
        <f>VLOOKUP(B23,BDD!$A:$E,3,FALSE())</f>
        <v>#N/A</v>
      </c>
      <c r="E23" s="35" t="e">
        <f>VLOOKUP(B23,BDD!$A:$E,4,FALSE())</f>
        <v>#N/A</v>
      </c>
      <c r="F23" s="36" t="e">
        <f>VLOOKUP(B23,BDD!$A:$E,5,FALSE())</f>
        <v>#N/A</v>
      </c>
      <c r="H23" s="53">
        <v>5</v>
      </c>
      <c r="I23" s="45"/>
      <c r="J23" s="34" t="e">
        <f>VLOOKUP(I23,BDD!$A:$E,2,FALSE())</f>
        <v>#N/A</v>
      </c>
      <c r="K23" s="34" t="e">
        <f>VLOOKUP(I23,BDD!$A:$E,3,FALSE())</f>
        <v>#N/A</v>
      </c>
      <c r="L23" s="35" t="e">
        <f>VLOOKUP(I23,BDD!$A:$E,4,FALSE())</f>
        <v>#N/A</v>
      </c>
      <c r="M23" s="36" t="e">
        <f>VLOOKUP(I23,BDD!$A:$E,5,FALSE())</f>
        <v>#N/A</v>
      </c>
    </row>
    <row r="24" spans="1:13" ht="15">
      <c r="A24" s="53">
        <v>6</v>
      </c>
      <c r="B24" s="45"/>
      <c r="C24" s="34" t="e">
        <f>VLOOKUP(B24,BDD!$A:$E,2,FALSE())</f>
        <v>#N/A</v>
      </c>
      <c r="D24" s="34" t="e">
        <f>VLOOKUP(B24,BDD!$A:$E,3,FALSE())</f>
        <v>#N/A</v>
      </c>
      <c r="E24" s="35" t="e">
        <f>VLOOKUP(B24,BDD!$A:$E,4,FALSE())</f>
        <v>#N/A</v>
      </c>
      <c r="F24" s="36" t="e">
        <f>VLOOKUP(B24,BDD!$A:$E,5,FALSE())</f>
        <v>#N/A</v>
      </c>
      <c r="H24" s="53">
        <v>6</v>
      </c>
      <c r="I24" s="45"/>
      <c r="J24" s="34" t="e">
        <f>VLOOKUP(I24,BDD!$A:$E,2,FALSE())</f>
        <v>#N/A</v>
      </c>
      <c r="K24" s="34" t="e">
        <f>VLOOKUP(I24,BDD!$A:$E,3,FALSE())</f>
        <v>#N/A</v>
      </c>
      <c r="L24" s="35" t="e">
        <f>VLOOKUP(I24,BDD!$A:$E,4,FALSE())</f>
        <v>#N/A</v>
      </c>
      <c r="M24" s="36" t="e">
        <f>VLOOKUP(I24,BDD!$A:$E,5,FALSE())</f>
        <v>#N/A</v>
      </c>
    </row>
    <row r="25" spans="1:13" ht="15">
      <c r="A25" s="53">
        <v>7</v>
      </c>
      <c r="B25" s="45"/>
      <c r="C25" s="34" t="e">
        <f>VLOOKUP(B25,BDD!$A:$E,2,FALSE())</f>
        <v>#N/A</v>
      </c>
      <c r="D25" s="34" t="e">
        <f>VLOOKUP(B25,BDD!$A:$E,3,FALSE())</f>
        <v>#N/A</v>
      </c>
      <c r="E25" s="35" t="e">
        <f>VLOOKUP(B25,BDD!$A:$E,4,FALSE())</f>
        <v>#N/A</v>
      </c>
      <c r="F25" s="36" t="e">
        <f>VLOOKUP(B25,BDD!$A:$E,5,FALSE())</f>
        <v>#N/A</v>
      </c>
      <c r="H25" s="53">
        <v>7</v>
      </c>
      <c r="I25" s="45"/>
      <c r="J25" s="34" t="e">
        <f>VLOOKUP(I25,BDD!$A:$E,2,FALSE())</f>
        <v>#N/A</v>
      </c>
      <c r="K25" s="34" t="e">
        <f>VLOOKUP(I25,BDD!$A:$E,3,FALSE())</f>
        <v>#N/A</v>
      </c>
      <c r="L25" s="35" t="e">
        <f>VLOOKUP(I25,BDD!$A:$E,4,FALSE())</f>
        <v>#N/A</v>
      </c>
      <c r="M25" s="36" t="e">
        <f>VLOOKUP(I25,BDD!$A:$E,5,FALSE())</f>
        <v>#N/A</v>
      </c>
    </row>
    <row r="26" spans="1:13" ht="15">
      <c r="A26" s="53">
        <v>8</v>
      </c>
      <c r="B26" s="45"/>
      <c r="C26" s="34" t="e">
        <f>VLOOKUP(B26,BDD!$A:$E,2,FALSE())</f>
        <v>#N/A</v>
      </c>
      <c r="D26" s="34" t="e">
        <f>VLOOKUP(B26,BDD!$A:$E,3,FALSE())</f>
        <v>#N/A</v>
      </c>
      <c r="E26" s="35" t="e">
        <f>VLOOKUP(B26,BDD!$A:$E,4,FALSE())</f>
        <v>#N/A</v>
      </c>
      <c r="F26" s="36" t="e">
        <f>VLOOKUP(B26,BDD!$A:$E,5,FALSE())</f>
        <v>#N/A</v>
      </c>
      <c r="H26" s="53">
        <v>8</v>
      </c>
      <c r="I26" s="45"/>
      <c r="J26" s="34" t="e">
        <f>VLOOKUP(I26,BDD!$A:$E,2,FALSE())</f>
        <v>#N/A</v>
      </c>
      <c r="K26" s="34" t="e">
        <f>VLOOKUP(I26,BDD!$A:$E,3,FALSE())</f>
        <v>#N/A</v>
      </c>
      <c r="L26" s="35" t="e">
        <f>VLOOKUP(I26,BDD!$A:$E,4,FALSE())</f>
        <v>#N/A</v>
      </c>
      <c r="M26" s="36" t="e">
        <f>VLOOKUP(I26,BDD!$A:$E,5,FALSE())</f>
        <v>#N/A</v>
      </c>
    </row>
    <row r="27" spans="1:13" ht="15">
      <c r="A27" s="56">
        <v>9</v>
      </c>
      <c r="B27" s="40"/>
      <c r="C27" s="41" t="e">
        <f>VLOOKUP(B27,BDD!$A:$E,2,FALSE())</f>
        <v>#N/A</v>
      </c>
      <c r="D27" s="41" t="e">
        <f>VLOOKUP(B27,BDD!$A:$E,3,FALSE())</f>
        <v>#N/A</v>
      </c>
      <c r="E27" s="42" t="e">
        <f>VLOOKUP(B27,BDD!$A:$E,4,FALSE())</f>
        <v>#N/A</v>
      </c>
      <c r="F27" s="43" t="e">
        <f>VLOOKUP(B27,BDD!$A:$E,5,FALSE())</f>
        <v>#N/A</v>
      </c>
      <c r="H27" s="56">
        <v>9</v>
      </c>
      <c r="I27" s="40"/>
      <c r="J27" s="41" t="e">
        <f>VLOOKUP(I27,BDD!$A:$E,2,FALSE())</f>
        <v>#N/A</v>
      </c>
      <c r="K27" s="41" t="e">
        <f>VLOOKUP(I27,BDD!$A:$E,3,FALSE())</f>
        <v>#N/A</v>
      </c>
      <c r="L27" s="42" t="e">
        <f>VLOOKUP(I27,BDD!$A:$E,4,FALSE())</f>
        <v>#N/A</v>
      </c>
      <c r="M27" s="43" t="e">
        <f>VLOOKUP(I27,BDD!$A:$E,5,FALSE())</f>
        <v>#N/A</v>
      </c>
    </row>
    <row r="29" spans="1:13" ht="15">
      <c r="A29" s="135">
        <v>5</v>
      </c>
      <c r="B29" s="46" t="s">
        <v>192</v>
      </c>
      <c r="C29" s="132"/>
      <c r="D29" s="132"/>
      <c r="E29" s="132"/>
      <c r="F29" s="132"/>
      <c r="H29" s="135">
        <v>6</v>
      </c>
      <c r="I29" s="46" t="s">
        <v>192</v>
      </c>
      <c r="J29" s="132"/>
      <c r="K29" s="132"/>
      <c r="L29" s="132"/>
      <c r="M29" s="132"/>
    </row>
    <row r="30" spans="1:13" ht="15">
      <c r="A30" s="135"/>
      <c r="B30" s="47" t="s">
        <v>195</v>
      </c>
      <c r="C30" s="48" t="s">
        <v>196</v>
      </c>
      <c r="D30" s="48" t="s">
        <v>197</v>
      </c>
      <c r="E30" s="49" t="s">
        <v>198</v>
      </c>
      <c r="F30" s="50" t="s">
        <v>199</v>
      </c>
      <c r="H30" s="135"/>
      <c r="I30" s="47" t="s">
        <v>195</v>
      </c>
      <c r="J30" s="48" t="s">
        <v>196</v>
      </c>
      <c r="K30" s="48" t="s">
        <v>197</v>
      </c>
      <c r="L30" s="49" t="s">
        <v>198</v>
      </c>
      <c r="M30" s="50" t="s">
        <v>199</v>
      </c>
    </row>
    <row r="31" spans="1:13" ht="15">
      <c r="A31" s="51">
        <v>1</v>
      </c>
      <c r="B31" s="44"/>
      <c r="C31" s="28" t="e">
        <f>VLOOKUP(B31,BDD!$A:$E,2,FALSE())</f>
        <v>#N/A</v>
      </c>
      <c r="D31" s="28" t="e">
        <f>VLOOKUP(B31,BDD!$A:$E,3,FALSE())</f>
        <v>#N/A</v>
      </c>
      <c r="E31" s="29" t="e">
        <f>VLOOKUP(B31,BDD!$A:$E,4,FALSE())</f>
        <v>#N/A</v>
      </c>
      <c r="F31" s="30" t="e">
        <f>VLOOKUP(B31,BDD!$A:$E,5,FALSE())</f>
        <v>#N/A</v>
      </c>
      <c r="H31" s="51">
        <v>1</v>
      </c>
      <c r="I31" s="44"/>
      <c r="J31" s="28" t="e">
        <f>VLOOKUP(I31,BDD!$A:$E,2,FALSE())</f>
        <v>#N/A</v>
      </c>
      <c r="K31" s="28" t="e">
        <f>VLOOKUP(I31,BDD!$A:$E,3,FALSE())</f>
        <v>#N/A</v>
      </c>
      <c r="L31" s="29" t="e">
        <f>VLOOKUP(I31,BDD!$A:$E,4,FALSE())</f>
        <v>#N/A</v>
      </c>
      <c r="M31" s="30" t="e">
        <f>VLOOKUP(I31,BDD!$A:$E,5,FALSE())</f>
        <v>#N/A</v>
      </c>
    </row>
    <row r="32" spans="1:13" ht="15">
      <c r="A32" s="53">
        <v>2</v>
      </c>
      <c r="B32" s="45"/>
      <c r="C32" s="34" t="e">
        <f>VLOOKUP(B32,BDD!$A:$E,2,FALSE())</f>
        <v>#N/A</v>
      </c>
      <c r="D32" s="34" t="e">
        <f>VLOOKUP(B32,BDD!$A:$E,3,FALSE())</f>
        <v>#N/A</v>
      </c>
      <c r="E32" s="35" t="e">
        <f>VLOOKUP(B32,BDD!$A:$E,4,FALSE())</f>
        <v>#N/A</v>
      </c>
      <c r="F32" s="36" t="e">
        <f>VLOOKUP(B32,BDD!$A:$E,5,FALSE())</f>
        <v>#N/A</v>
      </c>
      <c r="H32" s="53">
        <v>2</v>
      </c>
      <c r="I32" s="45"/>
      <c r="J32" s="34" t="e">
        <f>VLOOKUP(I32,BDD!$A:$E,2,FALSE())</f>
        <v>#N/A</v>
      </c>
      <c r="K32" s="34" t="e">
        <f>VLOOKUP(I32,BDD!$A:$E,3,FALSE())</f>
        <v>#N/A</v>
      </c>
      <c r="L32" s="35" t="e">
        <f>VLOOKUP(I32,BDD!$A:$E,4,FALSE())</f>
        <v>#N/A</v>
      </c>
      <c r="M32" s="36" t="e">
        <f>VLOOKUP(I32,BDD!$A:$E,5,FALSE())</f>
        <v>#N/A</v>
      </c>
    </row>
    <row r="33" spans="1:13" ht="15">
      <c r="A33" s="53">
        <v>3</v>
      </c>
      <c r="B33" s="45"/>
      <c r="C33" s="34" t="e">
        <f>VLOOKUP(B33,BDD!$A:$E,2,FALSE())</f>
        <v>#N/A</v>
      </c>
      <c r="D33" s="34" t="e">
        <f>VLOOKUP(B33,BDD!$A:$E,3,FALSE())</f>
        <v>#N/A</v>
      </c>
      <c r="E33" s="35" t="e">
        <f>VLOOKUP(B33,BDD!$A:$E,4,FALSE())</f>
        <v>#N/A</v>
      </c>
      <c r="F33" s="36" t="e">
        <f>VLOOKUP(B33,BDD!$A:$E,5,FALSE())</f>
        <v>#N/A</v>
      </c>
      <c r="H33" s="53">
        <v>3</v>
      </c>
      <c r="I33" s="45"/>
      <c r="J33" s="34" t="e">
        <f>VLOOKUP(I33,BDD!$A:$E,2,FALSE())</f>
        <v>#N/A</v>
      </c>
      <c r="K33" s="34" t="e">
        <f>VLOOKUP(I33,BDD!$A:$E,3,FALSE())</f>
        <v>#N/A</v>
      </c>
      <c r="L33" s="35" t="e">
        <f>VLOOKUP(I33,BDD!$A:$E,4,FALSE())</f>
        <v>#N/A</v>
      </c>
      <c r="M33" s="36" t="e">
        <f>VLOOKUP(I33,BDD!$A:$E,5,FALSE())</f>
        <v>#N/A</v>
      </c>
    </row>
    <row r="34" spans="1:13" ht="15">
      <c r="A34" s="53">
        <v>4</v>
      </c>
      <c r="B34" s="45"/>
      <c r="C34" s="34" t="e">
        <f>VLOOKUP(B34,BDD!$A:$E,2,FALSE())</f>
        <v>#N/A</v>
      </c>
      <c r="D34" s="34" t="e">
        <f>VLOOKUP(B34,BDD!$A:$E,3,FALSE())</f>
        <v>#N/A</v>
      </c>
      <c r="E34" s="35" t="e">
        <f>VLOOKUP(B34,BDD!$A:$E,4,FALSE())</f>
        <v>#N/A</v>
      </c>
      <c r="F34" s="36" t="e">
        <f>VLOOKUP(B34,BDD!$A:$E,5,FALSE())</f>
        <v>#N/A</v>
      </c>
      <c r="H34" s="53">
        <v>4</v>
      </c>
      <c r="I34" s="45"/>
      <c r="J34" s="34" t="e">
        <f>VLOOKUP(I34,BDD!$A:$E,2,FALSE())</f>
        <v>#N/A</v>
      </c>
      <c r="K34" s="34" t="e">
        <f>VLOOKUP(I34,BDD!$A:$E,3,FALSE())</f>
        <v>#N/A</v>
      </c>
      <c r="L34" s="35" t="e">
        <f>VLOOKUP(I34,BDD!$A:$E,4,FALSE())</f>
        <v>#N/A</v>
      </c>
      <c r="M34" s="36" t="e">
        <f>VLOOKUP(I34,BDD!$A:$E,5,FALSE())</f>
        <v>#N/A</v>
      </c>
    </row>
    <row r="35" spans="1:13" ht="15">
      <c r="A35" s="53">
        <v>5</v>
      </c>
      <c r="B35" s="45"/>
      <c r="C35" s="34" t="e">
        <f>VLOOKUP(B35,BDD!$A:$E,2,FALSE())</f>
        <v>#N/A</v>
      </c>
      <c r="D35" s="34" t="e">
        <f>VLOOKUP(B35,BDD!$A:$E,3,FALSE())</f>
        <v>#N/A</v>
      </c>
      <c r="E35" s="35" t="e">
        <f>VLOOKUP(B35,BDD!$A:$E,4,FALSE())</f>
        <v>#N/A</v>
      </c>
      <c r="F35" s="36" t="e">
        <f>VLOOKUP(B35,BDD!$A:$E,5,FALSE())</f>
        <v>#N/A</v>
      </c>
      <c r="H35" s="53">
        <v>5</v>
      </c>
      <c r="I35" s="45"/>
      <c r="J35" s="34" t="e">
        <f>VLOOKUP(I35,BDD!$A:$E,2,FALSE())</f>
        <v>#N/A</v>
      </c>
      <c r="K35" s="34" t="e">
        <f>VLOOKUP(I35,BDD!$A:$E,3,FALSE())</f>
        <v>#N/A</v>
      </c>
      <c r="L35" s="35" t="e">
        <f>VLOOKUP(I35,BDD!$A:$E,4,FALSE())</f>
        <v>#N/A</v>
      </c>
      <c r="M35" s="36" t="e">
        <f>VLOOKUP(I35,BDD!$A:$E,5,FALSE())</f>
        <v>#N/A</v>
      </c>
    </row>
    <row r="36" spans="1:13" ht="15">
      <c r="A36" s="53">
        <v>6</v>
      </c>
      <c r="B36" s="45"/>
      <c r="C36" s="34" t="e">
        <f>VLOOKUP(B36,BDD!$A:$E,2,FALSE())</f>
        <v>#N/A</v>
      </c>
      <c r="D36" s="34" t="e">
        <f>VLOOKUP(B36,BDD!$A:$E,3,FALSE())</f>
        <v>#N/A</v>
      </c>
      <c r="E36" s="35" t="e">
        <f>VLOOKUP(B36,BDD!$A:$E,4,FALSE())</f>
        <v>#N/A</v>
      </c>
      <c r="F36" s="36" t="e">
        <f>VLOOKUP(B36,BDD!$A:$E,5,FALSE())</f>
        <v>#N/A</v>
      </c>
      <c r="H36" s="53">
        <v>6</v>
      </c>
      <c r="I36" s="45"/>
      <c r="J36" s="34" t="e">
        <f>VLOOKUP(I36,BDD!$A:$E,2,FALSE())</f>
        <v>#N/A</v>
      </c>
      <c r="K36" s="34" t="e">
        <f>VLOOKUP(I36,BDD!$A:$E,3,FALSE())</f>
        <v>#N/A</v>
      </c>
      <c r="L36" s="35" t="e">
        <f>VLOOKUP(I36,BDD!$A:$E,4,FALSE())</f>
        <v>#N/A</v>
      </c>
      <c r="M36" s="36" t="e">
        <f>VLOOKUP(I36,BDD!$A:$E,5,FALSE())</f>
        <v>#N/A</v>
      </c>
    </row>
    <row r="37" spans="1:13" ht="15">
      <c r="A37" s="53">
        <v>7</v>
      </c>
      <c r="B37" s="45"/>
      <c r="C37" s="34" t="e">
        <f>VLOOKUP(B37,BDD!$A:$E,2,FALSE())</f>
        <v>#N/A</v>
      </c>
      <c r="D37" s="34" t="e">
        <f>VLOOKUP(B37,BDD!$A:$E,3,FALSE())</f>
        <v>#N/A</v>
      </c>
      <c r="E37" s="35" t="e">
        <f>VLOOKUP(B37,BDD!$A:$E,4,FALSE())</f>
        <v>#N/A</v>
      </c>
      <c r="F37" s="36" t="e">
        <f>VLOOKUP(B37,BDD!$A:$E,5,FALSE())</f>
        <v>#N/A</v>
      </c>
      <c r="H37" s="53">
        <v>7</v>
      </c>
      <c r="I37" s="45"/>
      <c r="J37" s="34" t="e">
        <f>VLOOKUP(I37,BDD!$A:$E,2,FALSE())</f>
        <v>#N/A</v>
      </c>
      <c r="K37" s="34" t="e">
        <f>VLOOKUP(I37,BDD!$A:$E,3,FALSE())</f>
        <v>#N/A</v>
      </c>
      <c r="L37" s="35" t="e">
        <f>VLOOKUP(I37,BDD!$A:$E,4,FALSE())</f>
        <v>#N/A</v>
      </c>
      <c r="M37" s="36" t="e">
        <f>VLOOKUP(I37,BDD!$A:$E,5,FALSE())</f>
        <v>#N/A</v>
      </c>
    </row>
    <row r="38" spans="1:13" ht="15">
      <c r="A38" s="53">
        <v>8</v>
      </c>
      <c r="B38" s="45"/>
      <c r="C38" s="34" t="e">
        <f>VLOOKUP(B38,BDD!$A:$E,2,FALSE())</f>
        <v>#N/A</v>
      </c>
      <c r="D38" s="34" t="e">
        <f>VLOOKUP(B38,BDD!$A:$E,3,FALSE())</f>
        <v>#N/A</v>
      </c>
      <c r="E38" s="35" t="e">
        <f>VLOOKUP(B38,BDD!$A:$E,4,FALSE())</f>
        <v>#N/A</v>
      </c>
      <c r="F38" s="36" t="e">
        <f>VLOOKUP(B38,BDD!$A:$E,5,FALSE())</f>
        <v>#N/A</v>
      </c>
      <c r="H38" s="53">
        <v>8</v>
      </c>
      <c r="I38" s="45"/>
      <c r="J38" s="34" t="e">
        <f>VLOOKUP(I38,BDD!$A:$E,2,FALSE())</f>
        <v>#N/A</v>
      </c>
      <c r="K38" s="34" t="e">
        <f>VLOOKUP(I38,BDD!$A:$E,3,FALSE())</f>
        <v>#N/A</v>
      </c>
      <c r="L38" s="35" t="e">
        <f>VLOOKUP(I38,BDD!$A:$E,4,FALSE())</f>
        <v>#N/A</v>
      </c>
      <c r="M38" s="36" t="e">
        <f>VLOOKUP(I38,BDD!$A:$E,5,FALSE())</f>
        <v>#N/A</v>
      </c>
    </row>
    <row r="39" spans="1:13" ht="15">
      <c r="A39" s="56">
        <v>9</v>
      </c>
      <c r="B39" s="40"/>
      <c r="C39" s="41" t="e">
        <f>VLOOKUP(B39,BDD!$A:$E,2,FALSE())</f>
        <v>#N/A</v>
      </c>
      <c r="D39" s="41" t="e">
        <f>VLOOKUP(B39,BDD!$A:$E,3,FALSE())</f>
        <v>#N/A</v>
      </c>
      <c r="E39" s="42" t="e">
        <f>VLOOKUP(B39,BDD!$A:$E,4,FALSE())</f>
        <v>#N/A</v>
      </c>
      <c r="F39" s="43" t="e">
        <f>VLOOKUP(B39,BDD!$A:$E,5,FALSE())</f>
        <v>#N/A</v>
      </c>
      <c r="H39" s="56">
        <v>9</v>
      </c>
      <c r="I39" s="40"/>
      <c r="J39" s="41" t="e">
        <f>VLOOKUP(I39,BDD!$A:$E,2,FALSE())</f>
        <v>#N/A</v>
      </c>
      <c r="K39" s="41" t="e">
        <f>VLOOKUP(I39,BDD!$A:$E,3,FALSE())</f>
        <v>#N/A</v>
      </c>
      <c r="L39" s="42" t="e">
        <f>VLOOKUP(I39,BDD!$A:$E,4,FALSE())</f>
        <v>#N/A</v>
      </c>
      <c r="M39" s="43" t="e">
        <f>VLOOKUP(I39,BDD!$A:$E,5,FALSE())</f>
        <v>#N/A</v>
      </c>
    </row>
    <row r="41" spans="1:13" ht="15">
      <c r="A41" s="135">
        <v>7</v>
      </c>
      <c r="B41" s="46" t="s">
        <v>192</v>
      </c>
      <c r="C41" s="132"/>
      <c r="D41" s="132"/>
      <c r="E41" s="132"/>
      <c r="F41" s="132"/>
      <c r="H41" s="135">
        <v>8</v>
      </c>
      <c r="I41" s="46" t="s">
        <v>192</v>
      </c>
      <c r="J41" s="132"/>
      <c r="K41" s="132"/>
      <c r="L41" s="132"/>
      <c r="M41" s="132"/>
    </row>
    <row r="42" spans="1:13" ht="15">
      <c r="A42" s="135"/>
      <c r="B42" s="47" t="s">
        <v>195</v>
      </c>
      <c r="C42" s="48" t="s">
        <v>196</v>
      </c>
      <c r="D42" s="48" t="s">
        <v>197</v>
      </c>
      <c r="E42" s="49" t="s">
        <v>198</v>
      </c>
      <c r="F42" s="50" t="s">
        <v>199</v>
      </c>
      <c r="H42" s="135"/>
      <c r="I42" s="47" t="s">
        <v>195</v>
      </c>
      <c r="J42" s="48" t="s">
        <v>196</v>
      </c>
      <c r="K42" s="48" t="s">
        <v>197</v>
      </c>
      <c r="L42" s="49" t="s">
        <v>198</v>
      </c>
      <c r="M42" s="50" t="s">
        <v>199</v>
      </c>
    </row>
    <row r="43" spans="1:13" ht="15">
      <c r="A43" s="51">
        <v>1</v>
      </c>
      <c r="B43" s="44"/>
      <c r="C43" s="28" t="e">
        <f>VLOOKUP(B43,BDD!$A:$E,2,FALSE())</f>
        <v>#N/A</v>
      </c>
      <c r="D43" s="28" t="e">
        <f>VLOOKUP(B43,BDD!$A:$E,3,FALSE())</f>
        <v>#N/A</v>
      </c>
      <c r="E43" s="29" t="e">
        <f>VLOOKUP(B43,BDD!$A:$E,4,FALSE())</f>
        <v>#N/A</v>
      </c>
      <c r="F43" s="30" t="e">
        <f>VLOOKUP(B43,BDD!$A:$E,5,FALSE())</f>
        <v>#N/A</v>
      </c>
      <c r="H43" s="51">
        <v>1</v>
      </c>
      <c r="I43" s="44"/>
      <c r="J43" s="28" t="e">
        <f>VLOOKUP(I43,BDD!$A:$E,2,FALSE())</f>
        <v>#N/A</v>
      </c>
      <c r="K43" s="28" t="e">
        <f>VLOOKUP(I43,BDD!$A:$E,3,FALSE())</f>
        <v>#N/A</v>
      </c>
      <c r="L43" s="29" t="e">
        <f>VLOOKUP(I43,BDD!$A:$E,4,FALSE())</f>
        <v>#N/A</v>
      </c>
      <c r="M43" s="30" t="e">
        <f>VLOOKUP(I43,BDD!$A:$E,5,FALSE())</f>
        <v>#N/A</v>
      </c>
    </row>
    <row r="44" spans="1:13" ht="15">
      <c r="A44" s="53">
        <v>2</v>
      </c>
      <c r="B44" s="45"/>
      <c r="C44" s="34" t="e">
        <f>VLOOKUP(B44,BDD!$A:$E,2,FALSE())</f>
        <v>#N/A</v>
      </c>
      <c r="D44" s="34" t="e">
        <f>VLOOKUP(B44,BDD!$A:$E,3,FALSE())</f>
        <v>#N/A</v>
      </c>
      <c r="E44" s="35" t="e">
        <f>VLOOKUP(B44,BDD!$A:$E,4,FALSE())</f>
        <v>#N/A</v>
      </c>
      <c r="F44" s="36" t="e">
        <f>VLOOKUP(B44,BDD!$A:$E,5,FALSE())</f>
        <v>#N/A</v>
      </c>
      <c r="H44" s="53">
        <v>2</v>
      </c>
      <c r="I44" s="45"/>
      <c r="J44" s="34" t="e">
        <f>VLOOKUP(I44,BDD!$A:$E,2,FALSE())</f>
        <v>#N/A</v>
      </c>
      <c r="K44" s="34" t="e">
        <f>VLOOKUP(I44,BDD!$A:$E,3,FALSE())</f>
        <v>#N/A</v>
      </c>
      <c r="L44" s="35" t="e">
        <f>VLOOKUP(I44,BDD!$A:$E,4,FALSE())</f>
        <v>#N/A</v>
      </c>
      <c r="M44" s="36" t="e">
        <f>VLOOKUP(I44,BDD!$A:$E,5,FALSE())</f>
        <v>#N/A</v>
      </c>
    </row>
    <row r="45" spans="1:13" ht="15">
      <c r="A45" s="53">
        <v>3</v>
      </c>
      <c r="B45" s="45"/>
      <c r="C45" s="34" t="e">
        <f>VLOOKUP(B45,BDD!$A:$E,2,FALSE())</f>
        <v>#N/A</v>
      </c>
      <c r="D45" s="34" t="e">
        <f>VLOOKUP(B45,BDD!$A:$E,3,FALSE())</f>
        <v>#N/A</v>
      </c>
      <c r="E45" s="35" t="e">
        <f>VLOOKUP(B45,BDD!$A:$E,4,FALSE())</f>
        <v>#N/A</v>
      </c>
      <c r="F45" s="36" t="e">
        <f>VLOOKUP(B45,BDD!$A:$E,5,FALSE())</f>
        <v>#N/A</v>
      </c>
      <c r="H45" s="53">
        <v>3</v>
      </c>
      <c r="I45" s="45"/>
      <c r="J45" s="34" t="e">
        <f>VLOOKUP(I45,BDD!$A:$E,2,FALSE())</f>
        <v>#N/A</v>
      </c>
      <c r="K45" s="34" t="e">
        <f>VLOOKUP(I45,BDD!$A:$E,3,FALSE())</f>
        <v>#N/A</v>
      </c>
      <c r="L45" s="35" t="e">
        <f>VLOOKUP(I45,BDD!$A:$E,4,FALSE())</f>
        <v>#N/A</v>
      </c>
      <c r="M45" s="36" t="e">
        <f>VLOOKUP(I45,BDD!$A:$E,5,FALSE())</f>
        <v>#N/A</v>
      </c>
    </row>
    <row r="46" spans="1:13" ht="15">
      <c r="A46" s="53">
        <v>4</v>
      </c>
      <c r="B46" s="45"/>
      <c r="C46" s="34" t="e">
        <f>VLOOKUP(B46,BDD!$A:$E,2,FALSE())</f>
        <v>#N/A</v>
      </c>
      <c r="D46" s="34" t="e">
        <f>VLOOKUP(B46,BDD!$A:$E,3,FALSE())</f>
        <v>#N/A</v>
      </c>
      <c r="E46" s="35" t="e">
        <f>VLOOKUP(B46,BDD!$A:$E,4,FALSE())</f>
        <v>#N/A</v>
      </c>
      <c r="F46" s="36" t="e">
        <f>VLOOKUP(B46,BDD!$A:$E,5,FALSE())</f>
        <v>#N/A</v>
      </c>
      <c r="H46" s="53">
        <v>4</v>
      </c>
      <c r="I46" s="45"/>
      <c r="J46" s="34" t="e">
        <f>VLOOKUP(I46,BDD!$A:$E,2,FALSE())</f>
        <v>#N/A</v>
      </c>
      <c r="K46" s="34" t="e">
        <f>VLOOKUP(I46,BDD!$A:$E,3,FALSE())</f>
        <v>#N/A</v>
      </c>
      <c r="L46" s="35" t="e">
        <f>VLOOKUP(I46,BDD!$A:$E,4,FALSE())</f>
        <v>#N/A</v>
      </c>
      <c r="M46" s="36" t="e">
        <f>VLOOKUP(I46,BDD!$A:$E,5,FALSE())</f>
        <v>#N/A</v>
      </c>
    </row>
    <row r="47" spans="1:13" ht="15">
      <c r="A47" s="53">
        <v>5</v>
      </c>
      <c r="B47" s="45"/>
      <c r="C47" s="34" t="e">
        <f>VLOOKUP(B47,BDD!$A:$E,2,FALSE())</f>
        <v>#N/A</v>
      </c>
      <c r="D47" s="34" t="e">
        <f>VLOOKUP(B47,BDD!$A:$E,3,FALSE())</f>
        <v>#N/A</v>
      </c>
      <c r="E47" s="35" t="e">
        <f>VLOOKUP(B47,BDD!$A:$E,4,FALSE())</f>
        <v>#N/A</v>
      </c>
      <c r="F47" s="36" t="e">
        <f>VLOOKUP(B47,BDD!$A:$E,5,FALSE())</f>
        <v>#N/A</v>
      </c>
      <c r="H47" s="53">
        <v>5</v>
      </c>
      <c r="I47" s="45"/>
      <c r="J47" s="34" t="e">
        <f>VLOOKUP(I47,BDD!$A:$E,2,FALSE())</f>
        <v>#N/A</v>
      </c>
      <c r="K47" s="34" t="e">
        <f>VLOOKUP(I47,BDD!$A:$E,3,FALSE())</f>
        <v>#N/A</v>
      </c>
      <c r="L47" s="35" t="e">
        <f>VLOOKUP(I47,BDD!$A:$E,4,FALSE())</f>
        <v>#N/A</v>
      </c>
      <c r="M47" s="36" t="e">
        <f>VLOOKUP(I47,BDD!$A:$E,5,FALSE())</f>
        <v>#N/A</v>
      </c>
    </row>
    <row r="48" spans="1:13" ht="15">
      <c r="A48" s="53">
        <v>6</v>
      </c>
      <c r="B48" s="45"/>
      <c r="C48" s="34" t="e">
        <f>VLOOKUP(B48,BDD!$A:$E,2,FALSE())</f>
        <v>#N/A</v>
      </c>
      <c r="D48" s="34" t="e">
        <f>VLOOKUP(B48,BDD!$A:$E,3,FALSE())</f>
        <v>#N/A</v>
      </c>
      <c r="E48" s="35" t="e">
        <f>VLOOKUP(B48,BDD!$A:$E,4,FALSE())</f>
        <v>#N/A</v>
      </c>
      <c r="F48" s="36" t="e">
        <f>VLOOKUP(B48,BDD!$A:$E,5,FALSE())</f>
        <v>#N/A</v>
      </c>
      <c r="H48" s="53">
        <v>6</v>
      </c>
      <c r="I48" s="45"/>
      <c r="J48" s="34" t="e">
        <f>VLOOKUP(I48,BDD!$A:$E,2,FALSE())</f>
        <v>#N/A</v>
      </c>
      <c r="K48" s="34" t="e">
        <f>VLOOKUP(I48,BDD!$A:$E,3,FALSE())</f>
        <v>#N/A</v>
      </c>
      <c r="L48" s="35" t="e">
        <f>VLOOKUP(I48,BDD!$A:$E,4,FALSE())</f>
        <v>#N/A</v>
      </c>
      <c r="M48" s="36" t="e">
        <f>VLOOKUP(I48,BDD!$A:$E,5,FALSE())</f>
        <v>#N/A</v>
      </c>
    </row>
    <row r="49" spans="1:13" ht="15">
      <c r="A49" s="53">
        <v>7</v>
      </c>
      <c r="B49" s="45"/>
      <c r="C49" s="34" t="e">
        <f>VLOOKUP(B49,BDD!$A:$E,2,FALSE())</f>
        <v>#N/A</v>
      </c>
      <c r="D49" s="34" t="e">
        <f>VLOOKUP(B49,BDD!$A:$E,3,FALSE())</f>
        <v>#N/A</v>
      </c>
      <c r="E49" s="35" t="e">
        <f>VLOOKUP(B49,BDD!$A:$E,4,FALSE())</f>
        <v>#N/A</v>
      </c>
      <c r="F49" s="36" t="e">
        <f>VLOOKUP(B49,BDD!$A:$E,5,FALSE())</f>
        <v>#N/A</v>
      </c>
      <c r="H49" s="53">
        <v>7</v>
      </c>
      <c r="I49" s="45"/>
      <c r="J49" s="34" t="e">
        <f>VLOOKUP(I49,BDD!$A:$E,2,FALSE())</f>
        <v>#N/A</v>
      </c>
      <c r="K49" s="34" t="e">
        <f>VLOOKUP(I49,BDD!$A:$E,3,FALSE())</f>
        <v>#N/A</v>
      </c>
      <c r="L49" s="35" t="e">
        <f>VLOOKUP(I49,BDD!$A:$E,4,FALSE())</f>
        <v>#N/A</v>
      </c>
      <c r="M49" s="36" t="e">
        <f>VLOOKUP(I49,BDD!$A:$E,5,FALSE())</f>
        <v>#N/A</v>
      </c>
    </row>
    <row r="50" spans="1:13" ht="15">
      <c r="A50" s="53">
        <v>8</v>
      </c>
      <c r="B50" s="45"/>
      <c r="C50" s="34" t="e">
        <f>VLOOKUP(B50,BDD!$A:$E,2,FALSE())</f>
        <v>#N/A</v>
      </c>
      <c r="D50" s="34" t="e">
        <f>VLOOKUP(B50,BDD!$A:$E,3,FALSE())</f>
        <v>#N/A</v>
      </c>
      <c r="E50" s="35" t="e">
        <f>VLOOKUP(B50,BDD!$A:$E,4,FALSE())</f>
        <v>#N/A</v>
      </c>
      <c r="F50" s="36" t="e">
        <f>VLOOKUP(B50,BDD!$A:$E,5,FALSE())</f>
        <v>#N/A</v>
      </c>
      <c r="H50" s="53">
        <v>8</v>
      </c>
      <c r="I50" s="45"/>
      <c r="J50" s="34" t="e">
        <f>VLOOKUP(I50,BDD!$A:$E,2,FALSE())</f>
        <v>#N/A</v>
      </c>
      <c r="K50" s="34" t="e">
        <f>VLOOKUP(I50,BDD!$A:$E,3,FALSE())</f>
        <v>#N/A</v>
      </c>
      <c r="L50" s="35" t="e">
        <f>VLOOKUP(I50,BDD!$A:$E,4,FALSE())</f>
        <v>#N/A</v>
      </c>
      <c r="M50" s="36" t="e">
        <f>VLOOKUP(I50,BDD!$A:$E,5,FALSE())</f>
        <v>#N/A</v>
      </c>
    </row>
    <row r="51" spans="1:13" ht="15">
      <c r="A51" s="56">
        <v>9</v>
      </c>
      <c r="B51" s="40"/>
      <c r="C51" s="41" t="e">
        <f>VLOOKUP(B51,BDD!$A:$E,2,FALSE())</f>
        <v>#N/A</v>
      </c>
      <c r="D51" s="41" t="e">
        <f>VLOOKUP(B51,BDD!$A:$E,3,FALSE())</f>
        <v>#N/A</v>
      </c>
      <c r="E51" s="42" t="e">
        <f>VLOOKUP(B51,BDD!$A:$E,4,FALSE())</f>
        <v>#N/A</v>
      </c>
      <c r="F51" s="43" t="e">
        <f>VLOOKUP(B51,BDD!$A:$E,5,FALSE())</f>
        <v>#N/A</v>
      </c>
      <c r="H51" s="56">
        <v>9</v>
      </c>
      <c r="I51" s="40"/>
      <c r="J51" s="41" t="e">
        <f>VLOOKUP(I51,BDD!$A:$E,2,FALSE())</f>
        <v>#N/A</v>
      </c>
      <c r="K51" s="41" t="e">
        <f>VLOOKUP(I51,BDD!$A:$E,3,FALSE())</f>
        <v>#N/A</v>
      </c>
      <c r="L51" s="42" t="e">
        <f>VLOOKUP(I51,BDD!$A:$E,4,FALSE())</f>
        <v>#N/A</v>
      </c>
      <c r="M51" s="43" t="e">
        <f>VLOOKUP(I51,BDD!$A:$E,5,FALSE())</f>
        <v>#N/A</v>
      </c>
    </row>
    <row r="53" spans="1:13" ht="15">
      <c r="A53" s="135">
        <v>9</v>
      </c>
      <c r="B53" s="46" t="s">
        <v>192</v>
      </c>
      <c r="C53" s="132"/>
      <c r="D53" s="132"/>
      <c r="E53" s="132"/>
      <c r="F53" s="132"/>
      <c r="H53" s="135">
        <v>10</v>
      </c>
      <c r="I53" s="46" t="s">
        <v>192</v>
      </c>
      <c r="J53" s="132"/>
      <c r="K53" s="132"/>
      <c r="L53" s="132"/>
      <c r="M53" s="132"/>
    </row>
    <row r="54" spans="1:13" ht="15">
      <c r="A54" s="135"/>
      <c r="B54" s="47" t="s">
        <v>195</v>
      </c>
      <c r="C54" s="48" t="s">
        <v>196</v>
      </c>
      <c r="D54" s="48" t="s">
        <v>197</v>
      </c>
      <c r="E54" s="49" t="s">
        <v>198</v>
      </c>
      <c r="F54" s="50" t="s">
        <v>199</v>
      </c>
      <c r="H54" s="135"/>
      <c r="I54" s="47" t="s">
        <v>195</v>
      </c>
      <c r="J54" s="48" t="s">
        <v>196</v>
      </c>
      <c r="K54" s="48" t="s">
        <v>197</v>
      </c>
      <c r="L54" s="49" t="s">
        <v>198</v>
      </c>
      <c r="M54" s="50" t="s">
        <v>199</v>
      </c>
    </row>
    <row r="55" spans="1:13" ht="15">
      <c r="A55" s="51">
        <v>1</v>
      </c>
      <c r="B55" s="44"/>
      <c r="C55" s="28" t="e">
        <f>VLOOKUP(B55,BDD!$A:$E,2,FALSE())</f>
        <v>#N/A</v>
      </c>
      <c r="D55" s="28" t="e">
        <f>VLOOKUP(B55,BDD!$A:$E,3,FALSE())</f>
        <v>#N/A</v>
      </c>
      <c r="E55" s="29" t="e">
        <f>VLOOKUP(B55,BDD!$A:$E,4,FALSE())</f>
        <v>#N/A</v>
      </c>
      <c r="F55" s="30" t="e">
        <f>VLOOKUP(B55,BDD!$A:$E,5,FALSE())</f>
        <v>#N/A</v>
      </c>
      <c r="H55" s="51">
        <v>1</v>
      </c>
      <c r="I55" s="44"/>
      <c r="J55" s="28" t="e">
        <f>VLOOKUP(I55,BDD!$A:$E,2,FALSE())</f>
        <v>#N/A</v>
      </c>
      <c r="K55" s="28" t="e">
        <f>VLOOKUP(I55,BDD!$A:$E,3,FALSE())</f>
        <v>#N/A</v>
      </c>
      <c r="L55" s="29" t="e">
        <f>VLOOKUP(I55,BDD!$A:$E,4,FALSE())</f>
        <v>#N/A</v>
      </c>
      <c r="M55" s="30" t="e">
        <f>VLOOKUP(I55,BDD!$A:$E,5,FALSE())</f>
        <v>#N/A</v>
      </c>
    </row>
    <row r="56" spans="1:13" ht="15">
      <c r="A56" s="53">
        <v>2</v>
      </c>
      <c r="B56" s="45"/>
      <c r="C56" s="34" t="e">
        <f>VLOOKUP(B56,BDD!$A:$E,2,FALSE())</f>
        <v>#N/A</v>
      </c>
      <c r="D56" s="34" t="e">
        <f>VLOOKUP(B56,BDD!$A:$E,3,FALSE())</f>
        <v>#N/A</v>
      </c>
      <c r="E56" s="35" t="e">
        <f>VLOOKUP(B56,BDD!$A:$E,4,FALSE())</f>
        <v>#N/A</v>
      </c>
      <c r="F56" s="36" t="e">
        <f>VLOOKUP(B56,BDD!$A:$E,5,FALSE())</f>
        <v>#N/A</v>
      </c>
      <c r="H56" s="53">
        <v>2</v>
      </c>
      <c r="I56" s="45"/>
      <c r="J56" s="34" t="e">
        <f>VLOOKUP(I56,BDD!$A:$E,2,FALSE())</f>
        <v>#N/A</v>
      </c>
      <c r="K56" s="34" t="e">
        <f>VLOOKUP(I56,BDD!$A:$E,3,FALSE())</f>
        <v>#N/A</v>
      </c>
      <c r="L56" s="35" t="e">
        <f>VLOOKUP(I56,BDD!$A:$E,4,FALSE())</f>
        <v>#N/A</v>
      </c>
      <c r="M56" s="36" t="e">
        <f>VLOOKUP(I56,BDD!$A:$E,5,FALSE())</f>
        <v>#N/A</v>
      </c>
    </row>
    <row r="57" spans="1:13" ht="15">
      <c r="A57" s="53">
        <v>3</v>
      </c>
      <c r="B57" s="45"/>
      <c r="C57" s="34" t="e">
        <f>VLOOKUP(B57,BDD!$A:$E,2,FALSE())</f>
        <v>#N/A</v>
      </c>
      <c r="D57" s="34" t="e">
        <f>VLOOKUP(B57,BDD!$A:$E,3,FALSE())</f>
        <v>#N/A</v>
      </c>
      <c r="E57" s="35" t="e">
        <f>VLOOKUP(B57,BDD!$A:$E,4,FALSE())</f>
        <v>#N/A</v>
      </c>
      <c r="F57" s="36" t="e">
        <f>VLOOKUP(B57,BDD!$A:$E,5,FALSE())</f>
        <v>#N/A</v>
      </c>
      <c r="H57" s="53">
        <v>3</v>
      </c>
      <c r="I57" s="45"/>
      <c r="J57" s="34" t="e">
        <f>VLOOKUP(I57,BDD!$A:$E,2,FALSE())</f>
        <v>#N/A</v>
      </c>
      <c r="K57" s="34" t="e">
        <f>VLOOKUP(I57,BDD!$A:$E,3,FALSE())</f>
        <v>#N/A</v>
      </c>
      <c r="L57" s="35" t="e">
        <f>VLOOKUP(I57,BDD!$A:$E,4,FALSE())</f>
        <v>#N/A</v>
      </c>
      <c r="M57" s="36" t="e">
        <f>VLOOKUP(I57,BDD!$A:$E,5,FALSE())</f>
        <v>#N/A</v>
      </c>
    </row>
    <row r="58" spans="1:13" ht="15">
      <c r="A58" s="53">
        <v>4</v>
      </c>
      <c r="B58" s="45"/>
      <c r="C58" s="34" t="e">
        <f>VLOOKUP(B58,BDD!$A:$E,2,FALSE())</f>
        <v>#N/A</v>
      </c>
      <c r="D58" s="34" t="e">
        <f>VLOOKUP(B58,BDD!$A:$E,3,FALSE())</f>
        <v>#N/A</v>
      </c>
      <c r="E58" s="35" t="e">
        <f>VLOOKUP(B58,BDD!$A:$E,4,FALSE())</f>
        <v>#N/A</v>
      </c>
      <c r="F58" s="36" t="e">
        <f>VLOOKUP(B58,BDD!$A:$E,5,FALSE())</f>
        <v>#N/A</v>
      </c>
      <c r="H58" s="53">
        <v>4</v>
      </c>
      <c r="I58" s="45"/>
      <c r="J58" s="34" t="e">
        <f>VLOOKUP(I58,BDD!$A:$E,2,FALSE())</f>
        <v>#N/A</v>
      </c>
      <c r="K58" s="34" t="e">
        <f>VLOOKUP(I58,BDD!$A:$E,3,FALSE())</f>
        <v>#N/A</v>
      </c>
      <c r="L58" s="35" t="e">
        <f>VLOOKUP(I58,BDD!$A:$E,4,FALSE())</f>
        <v>#N/A</v>
      </c>
      <c r="M58" s="36" t="e">
        <f>VLOOKUP(I58,BDD!$A:$E,5,FALSE())</f>
        <v>#N/A</v>
      </c>
    </row>
    <row r="59" spans="1:13" ht="15">
      <c r="A59" s="53">
        <v>5</v>
      </c>
      <c r="B59" s="45"/>
      <c r="C59" s="34" t="e">
        <f>VLOOKUP(B59,BDD!$A:$E,2,FALSE())</f>
        <v>#N/A</v>
      </c>
      <c r="D59" s="34" t="e">
        <f>VLOOKUP(B59,BDD!$A:$E,3,FALSE())</f>
        <v>#N/A</v>
      </c>
      <c r="E59" s="35" t="e">
        <f>VLOOKUP(B59,BDD!$A:$E,4,FALSE())</f>
        <v>#N/A</v>
      </c>
      <c r="F59" s="36" t="e">
        <f>VLOOKUP(B59,BDD!$A:$E,5,FALSE())</f>
        <v>#N/A</v>
      </c>
      <c r="H59" s="53">
        <v>5</v>
      </c>
      <c r="I59" s="45"/>
      <c r="J59" s="34" t="e">
        <f>VLOOKUP(I59,BDD!$A:$E,2,FALSE())</f>
        <v>#N/A</v>
      </c>
      <c r="K59" s="34" t="e">
        <f>VLOOKUP(I59,BDD!$A:$E,3,FALSE())</f>
        <v>#N/A</v>
      </c>
      <c r="L59" s="35" t="e">
        <f>VLOOKUP(I59,BDD!$A:$E,4,FALSE())</f>
        <v>#N/A</v>
      </c>
      <c r="M59" s="36" t="e">
        <f>VLOOKUP(I59,BDD!$A:$E,5,FALSE())</f>
        <v>#N/A</v>
      </c>
    </row>
    <row r="60" spans="1:13" ht="15">
      <c r="A60" s="53">
        <v>6</v>
      </c>
      <c r="B60" s="45"/>
      <c r="C60" s="34" t="e">
        <f>VLOOKUP(B60,BDD!$A:$E,2,FALSE())</f>
        <v>#N/A</v>
      </c>
      <c r="D60" s="34" t="e">
        <f>VLOOKUP(B60,BDD!$A:$E,3,FALSE())</f>
        <v>#N/A</v>
      </c>
      <c r="E60" s="35" t="e">
        <f>VLOOKUP(B60,BDD!$A:$E,4,FALSE())</f>
        <v>#N/A</v>
      </c>
      <c r="F60" s="36" t="e">
        <f>VLOOKUP(B60,BDD!$A:$E,5,FALSE())</f>
        <v>#N/A</v>
      </c>
      <c r="H60" s="53">
        <v>6</v>
      </c>
      <c r="I60" s="45"/>
      <c r="J60" s="34" t="e">
        <f>VLOOKUP(I60,BDD!$A:$E,2,FALSE())</f>
        <v>#N/A</v>
      </c>
      <c r="K60" s="34" t="e">
        <f>VLOOKUP(I60,BDD!$A:$E,3,FALSE())</f>
        <v>#N/A</v>
      </c>
      <c r="L60" s="35" t="e">
        <f>VLOOKUP(I60,BDD!$A:$E,4,FALSE())</f>
        <v>#N/A</v>
      </c>
      <c r="M60" s="36" t="e">
        <f>VLOOKUP(I60,BDD!$A:$E,5,FALSE())</f>
        <v>#N/A</v>
      </c>
    </row>
    <row r="61" spans="1:13" ht="15">
      <c r="A61" s="53">
        <v>7</v>
      </c>
      <c r="B61" s="45"/>
      <c r="C61" s="34" t="e">
        <f>VLOOKUP(B61,BDD!$A:$E,2,FALSE())</f>
        <v>#N/A</v>
      </c>
      <c r="D61" s="34" t="e">
        <f>VLOOKUP(B61,BDD!$A:$E,3,FALSE())</f>
        <v>#N/A</v>
      </c>
      <c r="E61" s="35" t="e">
        <f>VLOOKUP(B61,BDD!$A:$E,4,FALSE())</f>
        <v>#N/A</v>
      </c>
      <c r="F61" s="36" t="e">
        <f>VLOOKUP(B61,BDD!$A:$E,5,FALSE())</f>
        <v>#N/A</v>
      </c>
      <c r="H61" s="53">
        <v>7</v>
      </c>
      <c r="I61" s="45"/>
      <c r="J61" s="34" t="e">
        <f>VLOOKUP(I61,BDD!$A:$E,2,FALSE())</f>
        <v>#N/A</v>
      </c>
      <c r="K61" s="34" t="e">
        <f>VLOOKUP(I61,BDD!$A:$E,3,FALSE())</f>
        <v>#N/A</v>
      </c>
      <c r="L61" s="35" t="e">
        <f>VLOOKUP(I61,BDD!$A:$E,4,FALSE())</f>
        <v>#N/A</v>
      </c>
      <c r="M61" s="36" t="e">
        <f>VLOOKUP(I61,BDD!$A:$E,5,FALSE())</f>
        <v>#N/A</v>
      </c>
    </row>
    <row r="62" spans="1:13" ht="15">
      <c r="A62" s="53">
        <v>8</v>
      </c>
      <c r="B62" s="45"/>
      <c r="C62" s="34" t="e">
        <f>VLOOKUP(B62,BDD!$A:$E,2,FALSE())</f>
        <v>#N/A</v>
      </c>
      <c r="D62" s="34" t="e">
        <f>VLOOKUP(B62,BDD!$A:$E,3,FALSE())</f>
        <v>#N/A</v>
      </c>
      <c r="E62" s="35" t="e">
        <f>VLOOKUP(B62,BDD!$A:$E,4,FALSE())</f>
        <v>#N/A</v>
      </c>
      <c r="F62" s="36" t="e">
        <f>VLOOKUP(B62,BDD!$A:$E,5,FALSE())</f>
        <v>#N/A</v>
      </c>
      <c r="H62" s="53">
        <v>8</v>
      </c>
      <c r="I62" s="45"/>
      <c r="J62" s="34" t="e">
        <f>VLOOKUP(I62,BDD!$A:$E,2,FALSE())</f>
        <v>#N/A</v>
      </c>
      <c r="K62" s="34" t="e">
        <f>VLOOKUP(I62,BDD!$A:$E,3,FALSE())</f>
        <v>#N/A</v>
      </c>
      <c r="L62" s="35" t="e">
        <f>VLOOKUP(I62,BDD!$A:$E,4,FALSE())</f>
        <v>#N/A</v>
      </c>
      <c r="M62" s="36" t="e">
        <f>VLOOKUP(I62,BDD!$A:$E,5,FALSE())</f>
        <v>#N/A</v>
      </c>
    </row>
    <row r="63" spans="1:13" ht="15">
      <c r="A63" s="56">
        <v>9</v>
      </c>
      <c r="B63" s="40"/>
      <c r="C63" s="41" t="e">
        <f>VLOOKUP(B63,BDD!$A:$E,2,FALSE())</f>
        <v>#N/A</v>
      </c>
      <c r="D63" s="41" t="e">
        <f>VLOOKUP(B63,BDD!$A:$E,3,FALSE())</f>
        <v>#N/A</v>
      </c>
      <c r="E63" s="42" t="e">
        <f>VLOOKUP(B63,BDD!$A:$E,4,FALSE())</f>
        <v>#N/A</v>
      </c>
      <c r="F63" s="43" t="e">
        <f>VLOOKUP(B63,BDD!$A:$E,5,FALSE())</f>
        <v>#N/A</v>
      </c>
      <c r="H63" s="56">
        <v>9</v>
      </c>
      <c r="I63" s="40"/>
      <c r="J63" s="41" t="e">
        <f>VLOOKUP(I63,BDD!$A:$E,2,FALSE())</f>
        <v>#N/A</v>
      </c>
      <c r="K63" s="41" t="e">
        <f>VLOOKUP(I63,BDD!$A:$E,3,FALSE())</f>
        <v>#N/A</v>
      </c>
      <c r="L63" s="42" t="e">
        <f>VLOOKUP(I63,BDD!$A:$E,4,FALSE())</f>
        <v>#N/A</v>
      </c>
      <c r="M63" s="43" t="e">
        <f>VLOOKUP(I63,BDD!$A:$E,5,FALSE())</f>
        <v>#N/A</v>
      </c>
    </row>
    <row r="65" spans="1:13" ht="15">
      <c r="A65" s="135">
        <v>11</v>
      </c>
      <c r="B65" s="46" t="s">
        <v>192</v>
      </c>
      <c r="C65" s="132"/>
      <c r="D65" s="132"/>
      <c r="E65" s="132"/>
      <c r="F65" s="132"/>
      <c r="H65" s="135">
        <v>12</v>
      </c>
      <c r="I65" s="46" t="s">
        <v>192</v>
      </c>
      <c r="J65" s="132"/>
      <c r="K65" s="132"/>
      <c r="L65" s="132"/>
      <c r="M65" s="132"/>
    </row>
    <row r="66" spans="1:13" ht="15">
      <c r="A66" s="135"/>
      <c r="B66" s="47" t="s">
        <v>195</v>
      </c>
      <c r="C66" s="48" t="s">
        <v>196</v>
      </c>
      <c r="D66" s="48" t="s">
        <v>197</v>
      </c>
      <c r="E66" s="49" t="s">
        <v>198</v>
      </c>
      <c r="F66" s="50" t="s">
        <v>199</v>
      </c>
      <c r="H66" s="135"/>
      <c r="I66" s="47" t="s">
        <v>195</v>
      </c>
      <c r="J66" s="48" t="s">
        <v>196</v>
      </c>
      <c r="K66" s="48" t="s">
        <v>197</v>
      </c>
      <c r="L66" s="49" t="s">
        <v>198</v>
      </c>
      <c r="M66" s="50" t="s">
        <v>199</v>
      </c>
    </row>
    <row r="67" spans="1:13" ht="15">
      <c r="A67" s="51">
        <v>1</v>
      </c>
      <c r="B67" s="44"/>
      <c r="C67" s="28" t="e">
        <f>VLOOKUP(B67,BDD!$A:$E,2,FALSE())</f>
        <v>#N/A</v>
      </c>
      <c r="D67" s="28" t="e">
        <f>VLOOKUP(B67,BDD!$A:$E,3,FALSE())</f>
        <v>#N/A</v>
      </c>
      <c r="E67" s="29" t="e">
        <f>VLOOKUP(B67,BDD!$A:$E,4,FALSE())</f>
        <v>#N/A</v>
      </c>
      <c r="F67" s="30" t="e">
        <f>VLOOKUP(B67,BDD!$A:$E,5,FALSE())</f>
        <v>#N/A</v>
      </c>
      <c r="H67" s="51">
        <v>1</v>
      </c>
      <c r="I67" s="44"/>
      <c r="J67" s="28" t="e">
        <f>VLOOKUP(I67,BDD!$A:$E,2,FALSE())</f>
        <v>#N/A</v>
      </c>
      <c r="K67" s="28" t="e">
        <f>VLOOKUP(I67,BDD!$A:$E,3,FALSE())</f>
        <v>#N/A</v>
      </c>
      <c r="L67" s="29" t="e">
        <f>VLOOKUP(I67,BDD!$A:$E,4,FALSE())</f>
        <v>#N/A</v>
      </c>
      <c r="M67" s="30" t="e">
        <f>VLOOKUP(I67,BDD!$A:$E,5,FALSE())</f>
        <v>#N/A</v>
      </c>
    </row>
    <row r="68" spans="1:13" ht="15">
      <c r="A68" s="53">
        <v>2</v>
      </c>
      <c r="B68" s="45"/>
      <c r="C68" s="34" t="e">
        <f>VLOOKUP(B68,BDD!$A:$E,2,FALSE())</f>
        <v>#N/A</v>
      </c>
      <c r="D68" s="34" t="e">
        <f>VLOOKUP(B68,BDD!$A:$E,3,FALSE())</f>
        <v>#N/A</v>
      </c>
      <c r="E68" s="35" t="e">
        <f>VLOOKUP(B68,BDD!$A:$E,4,FALSE())</f>
        <v>#N/A</v>
      </c>
      <c r="F68" s="36" t="e">
        <f>VLOOKUP(B68,BDD!$A:$E,5,FALSE())</f>
        <v>#N/A</v>
      </c>
      <c r="H68" s="53">
        <v>2</v>
      </c>
      <c r="I68" s="45"/>
      <c r="J68" s="34" t="e">
        <f>VLOOKUP(I68,BDD!$A:$E,2,FALSE())</f>
        <v>#N/A</v>
      </c>
      <c r="K68" s="34" t="e">
        <f>VLOOKUP(I68,BDD!$A:$E,3,FALSE())</f>
        <v>#N/A</v>
      </c>
      <c r="L68" s="35" t="e">
        <f>VLOOKUP(I68,BDD!$A:$E,4,FALSE())</f>
        <v>#N/A</v>
      </c>
      <c r="M68" s="36" t="e">
        <f>VLOOKUP(I68,BDD!$A:$E,5,FALSE())</f>
        <v>#N/A</v>
      </c>
    </row>
    <row r="69" spans="1:13" ht="15">
      <c r="A69" s="53">
        <v>3</v>
      </c>
      <c r="B69" s="45"/>
      <c r="C69" s="34" t="e">
        <f>VLOOKUP(B69,BDD!$A:$E,2,FALSE())</f>
        <v>#N/A</v>
      </c>
      <c r="D69" s="34" t="e">
        <f>VLOOKUP(B69,BDD!$A:$E,3,FALSE())</f>
        <v>#N/A</v>
      </c>
      <c r="E69" s="35" t="e">
        <f>VLOOKUP(B69,BDD!$A:$E,4,FALSE())</f>
        <v>#N/A</v>
      </c>
      <c r="F69" s="36" t="e">
        <f>VLOOKUP(B69,BDD!$A:$E,5,FALSE())</f>
        <v>#N/A</v>
      </c>
      <c r="H69" s="53">
        <v>3</v>
      </c>
      <c r="I69" s="45"/>
      <c r="J69" s="34" t="e">
        <f>VLOOKUP(I69,BDD!$A:$E,2,FALSE())</f>
        <v>#N/A</v>
      </c>
      <c r="K69" s="34" t="e">
        <f>VLOOKUP(I69,BDD!$A:$E,3,FALSE())</f>
        <v>#N/A</v>
      </c>
      <c r="L69" s="35" t="e">
        <f>VLOOKUP(I69,BDD!$A:$E,4,FALSE())</f>
        <v>#N/A</v>
      </c>
      <c r="M69" s="36" t="e">
        <f>VLOOKUP(I69,BDD!$A:$E,5,FALSE())</f>
        <v>#N/A</v>
      </c>
    </row>
    <row r="70" spans="1:13" ht="15">
      <c r="A70" s="53">
        <v>4</v>
      </c>
      <c r="B70" s="45"/>
      <c r="C70" s="34" t="e">
        <f>VLOOKUP(B70,BDD!$A:$E,2,FALSE())</f>
        <v>#N/A</v>
      </c>
      <c r="D70" s="34" t="e">
        <f>VLOOKUP(B70,BDD!$A:$E,3,FALSE())</f>
        <v>#N/A</v>
      </c>
      <c r="E70" s="35" t="e">
        <f>VLOOKUP(B70,BDD!$A:$E,4,FALSE())</f>
        <v>#N/A</v>
      </c>
      <c r="F70" s="36" t="e">
        <f>VLOOKUP(B70,BDD!$A:$E,5,FALSE())</f>
        <v>#N/A</v>
      </c>
      <c r="H70" s="53">
        <v>4</v>
      </c>
      <c r="I70" s="45"/>
      <c r="J70" s="34" t="e">
        <f>VLOOKUP(I70,BDD!$A:$E,2,FALSE())</f>
        <v>#N/A</v>
      </c>
      <c r="K70" s="34" t="e">
        <f>VLOOKUP(I70,BDD!$A:$E,3,FALSE())</f>
        <v>#N/A</v>
      </c>
      <c r="L70" s="35" t="e">
        <f>VLOOKUP(I70,BDD!$A:$E,4,FALSE())</f>
        <v>#N/A</v>
      </c>
      <c r="M70" s="36" t="e">
        <f>VLOOKUP(I70,BDD!$A:$E,5,FALSE())</f>
        <v>#N/A</v>
      </c>
    </row>
    <row r="71" spans="1:13" ht="15">
      <c r="A71" s="53">
        <v>5</v>
      </c>
      <c r="B71" s="45"/>
      <c r="C71" s="34" t="e">
        <f>VLOOKUP(B71,BDD!$A:$E,2,FALSE())</f>
        <v>#N/A</v>
      </c>
      <c r="D71" s="34" t="e">
        <f>VLOOKUP(B71,BDD!$A:$E,3,FALSE())</f>
        <v>#N/A</v>
      </c>
      <c r="E71" s="35" t="e">
        <f>VLOOKUP(B71,BDD!$A:$E,4,FALSE())</f>
        <v>#N/A</v>
      </c>
      <c r="F71" s="36" t="e">
        <f>VLOOKUP(B71,BDD!$A:$E,5,FALSE())</f>
        <v>#N/A</v>
      </c>
      <c r="H71" s="53">
        <v>5</v>
      </c>
      <c r="I71" s="45"/>
      <c r="J71" s="34" t="e">
        <f>VLOOKUP(I71,BDD!$A:$E,2,FALSE())</f>
        <v>#N/A</v>
      </c>
      <c r="K71" s="34" t="e">
        <f>VLOOKUP(I71,BDD!$A:$E,3,FALSE())</f>
        <v>#N/A</v>
      </c>
      <c r="L71" s="35" t="e">
        <f>VLOOKUP(I71,BDD!$A:$E,4,FALSE())</f>
        <v>#N/A</v>
      </c>
      <c r="M71" s="36" t="e">
        <f>VLOOKUP(I71,BDD!$A:$E,5,FALSE())</f>
        <v>#N/A</v>
      </c>
    </row>
    <row r="72" spans="1:13" ht="15">
      <c r="A72" s="53">
        <v>6</v>
      </c>
      <c r="B72" s="45"/>
      <c r="C72" s="34" t="e">
        <f>VLOOKUP(B72,BDD!$A:$E,2,FALSE())</f>
        <v>#N/A</v>
      </c>
      <c r="D72" s="34" t="e">
        <f>VLOOKUP(B72,BDD!$A:$E,3,FALSE())</f>
        <v>#N/A</v>
      </c>
      <c r="E72" s="35" t="e">
        <f>VLOOKUP(B72,BDD!$A:$E,4,FALSE())</f>
        <v>#N/A</v>
      </c>
      <c r="F72" s="36" t="e">
        <f>VLOOKUP(B72,BDD!$A:$E,5,FALSE())</f>
        <v>#N/A</v>
      </c>
      <c r="H72" s="53">
        <v>6</v>
      </c>
      <c r="I72" s="45"/>
      <c r="J72" s="34" t="e">
        <f>VLOOKUP(I72,BDD!$A:$E,2,FALSE())</f>
        <v>#N/A</v>
      </c>
      <c r="K72" s="34" t="e">
        <f>VLOOKUP(I72,BDD!$A:$E,3,FALSE())</f>
        <v>#N/A</v>
      </c>
      <c r="L72" s="35" t="e">
        <f>VLOOKUP(I72,BDD!$A:$E,4,FALSE())</f>
        <v>#N/A</v>
      </c>
      <c r="M72" s="36" t="e">
        <f>VLOOKUP(I72,BDD!$A:$E,5,FALSE())</f>
        <v>#N/A</v>
      </c>
    </row>
    <row r="73" spans="1:13" ht="15">
      <c r="A73" s="53">
        <v>7</v>
      </c>
      <c r="B73" s="45"/>
      <c r="C73" s="34" t="e">
        <f>VLOOKUP(B73,BDD!$A:$E,2,FALSE())</f>
        <v>#N/A</v>
      </c>
      <c r="D73" s="34" t="e">
        <f>VLOOKUP(B73,BDD!$A:$E,3,FALSE())</f>
        <v>#N/A</v>
      </c>
      <c r="E73" s="35" t="e">
        <f>VLOOKUP(B73,BDD!$A:$E,4,FALSE())</f>
        <v>#N/A</v>
      </c>
      <c r="F73" s="36" t="e">
        <f>VLOOKUP(B73,BDD!$A:$E,5,FALSE())</f>
        <v>#N/A</v>
      </c>
      <c r="H73" s="53">
        <v>7</v>
      </c>
      <c r="I73" s="45"/>
      <c r="J73" s="34" t="e">
        <f>VLOOKUP(I73,BDD!$A:$E,2,FALSE())</f>
        <v>#N/A</v>
      </c>
      <c r="K73" s="34" t="e">
        <f>VLOOKUP(I73,BDD!$A:$E,3,FALSE())</f>
        <v>#N/A</v>
      </c>
      <c r="L73" s="35" t="e">
        <f>VLOOKUP(I73,BDD!$A:$E,4,FALSE())</f>
        <v>#N/A</v>
      </c>
      <c r="M73" s="36" t="e">
        <f>VLOOKUP(I73,BDD!$A:$E,5,FALSE())</f>
        <v>#N/A</v>
      </c>
    </row>
    <row r="74" spans="1:13" ht="15">
      <c r="A74" s="53">
        <v>8</v>
      </c>
      <c r="B74" s="45"/>
      <c r="C74" s="34" t="e">
        <f>VLOOKUP(B74,BDD!$A:$E,2,FALSE())</f>
        <v>#N/A</v>
      </c>
      <c r="D74" s="34" t="e">
        <f>VLOOKUP(B74,BDD!$A:$E,3,FALSE())</f>
        <v>#N/A</v>
      </c>
      <c r="E74" s="35" t="e">
        <f>VLOOKUP(B74,BDD!$A:$E,4,FALSE())</f>
        <v>#N/A</v>
      </c>
      <c r="F74" s="36" t="e">
        <f>VLOOKUP(B74,BDD!$A:$E,5,FALSE())</f>
        <v>#N/A</v>
      </c>
      <c r="H74" s="53">
        <v>8</v>
      </c>
      <c r="I74" s="45"/>
      <c r="J74" s="34" t="e">
        <f>VLOOKUP(I74,BDD!$A:$E,2,FALSE())</f>
        <v>#N/A</v>
      </c>
      <c r="K74" s="34" t="e">
        <f>VLOOKUP(I74,BDD!$A:$E,3,FALSE())</f>
        <v>#N/A</v>
      </c>
      <c r="L74" s="35" t="e">
        <f>VLOOKUP(I74,BDD!$A:$E,4,FALSE())</f>
        <v>#N/A</v>
      </c>
      <c r="M74" s="36" t="e">
        <f>VLOOKUP(I74,BDD!$A:$E,5,FALSE())</f>
        <v>#N/A</v>
      </c>
    </row>
    <row r="75" spans="1:13" ht="15">
      <c r="A75" s="56">
        <v>9</v>
      </c>
      <c r="B75" s="40"/>
      <c r="C75" s="41" t="e">
        <f>VLOOKUP(B75,BDD!$A:$E,2,FALSE())</f>
        <v>#N/A</v>
      </c>
      <c r="D75" s="41" t="e">
        <f>VLOOKUP(B75,BDD!$A:$E,3,FALSE())</f>
        <v>#N/A</v>
      </c>
      <c r="E75" s="42" t="e">
        <f>VLOOKUP(B75,BDD!$A:$E,4,FALSE())</f>
        <v>#N/A</v>
      </c>
      <c r="F75" s="43" t="e">
        <f>VLOOKUP(B75,BDD!$A:$E,5,FALSE())</f>
        <v>#N/A</v>
      </c>
      <c r="H75" s="56">
        <v>9</v>
      </c>
      <c r="I75" s="40"/>
      <c r="J75" s="41" t="e">
        <f>VLOOKUP(I75,BDD!$A:$E,2,FALSE())</f>
        <v>#N/A</v>
      </c>
      <c r="K75" s="41" t="e">
        <f>VLOOKUP(I75,BDD!$A:$E,3,FALSE())</f>
        <v>#N/A</v>
      </c>
      <c r="L75" s="42" t="e">
        <f>VLOOKUP(I75,BDD!$A:$E,4,FALSE())</f>
        <v>#N/A</v>
      </c>
      <c r="M75" s="43" t="e">
        <f>VLOOKUP(I75,BDD!$A:$E,5,FALSE())</f>
        <v>#N/A</v>
      </c>
    </row>
    <row r="77" spans="1:13" ht="15">
      <c r="A77" s="135">
        <v>13</v>
      </c>
      <c r="B77" s="46" t="s">
        <v>192</v>
      </c>
      <c r="C77" s="132"/>
      <c r="D77" s="132"/>
      <c r="E77" s="132"/>
      <c r="F77" s="132"/>
      <c r="H77" s="135">
        <v>14</v>
      </c>
      <c r="I77" s="46" t="s">
        <v>192</v>
      </c>
      <c r="J77" s="132"/>
      <c r="K77" s="132"/>
      <c r="L77" s="132"/>
      <c r="M77" s="132"/>
    </row>
    <row r="78" spans="1:13" ht="15">
      <c r="A78" s="135"/>
      <c r="B78" s="47" t="s">
        <v>195</v>
      </c>
      <c r="C78" s="48" t="s">
        <v>196</v>
      </c>
      <c r="D78" s="48" t="s">
        <v>197</v>
      </c>
      <c r="E78" s="49" t="s">
        <v>198</v>
      </c>
      <c r="F78" s="50" t="s">
        <v>199</v>
      </c>
      <c r="H78" s="135"/>
      <c r="I78" s="47" t="s">
        <v>195</v>
      </c>
      <c r="J78" s="48" t="s">
        <v>196</v>
      </c>
      <c r="K78" s="48" t="s">
        <v>197</v>
      </c>
      <c r="L78" s="49" t="s">
        <v>198</v>
      </c>
      <c r="M78" s="50" t="s">
        <v>199</v>
      </c>
    </row>
    <row r="79" spans="1:13" ht="15">
      <c r="A79" s="51">
        <v>1</v>
      </c>
      <c r="B79" s="44"/>
      <c r="C79" s="28" t="e">
        <f>VLOOKUP(B79,BDD!$A:$E,2,FALSE())</f>
        <v>#N/A</v>
      </c>
      <c r="D79" s="28" t="e">
        <f>VLOOKUP(B79,BDD!$A:$E,3,FALSE())</f>
        <v>#N/A</v>
      </c>
      <c r="E79" s="29" t="e">
        <f>VLOOKUP(B79,BDD!$A:$E,4,FALSE())</f>
        <v>#N/A</v>
      </c>
      <c r="F79" s="30" t="e">
        <f>VLOOKUP(B79,BDD!$A:$E,5,FALSE())</f>
        <v>#N/A</v>
      </c>
      <c r="H79" s="51">
        <v>1</v>
      </c>
      <c r="I79" s="44"/>
      <c r="J79" s="28" t="e">
        <f>VLOOKUP(I79,BDD!$A:$E,2,FALSE())</f>
        <v>#N/A</v>
      </c>
      <c r="K79" s="28" t="e">
        <f>VLOOKUP(I79,BDD!$A:$E,3,FALSE())</f>
        <v>#N/A</v>
      </c>
      <c r="L79" s="29" t="e">
        <f>VLOOKUP(I79,BDD!$A:$E,4,FALSE())</f>
        <v>#N/A</v>
      </c>
      <c r="M79" s="30" t="e">
        <f>VLOOKUP(I79,BDD!$A:$E,5,FALSE())</f>
        <v>#N/A</v>
      </c>
    </row>
    <row r="80" spans="1:13" ht="15">
      <c r="A80" s="53">
        <v>2</v>
      </c>
      <c r="B80" s="45"/>
      <c r="C80" s="34" t="e">
        <f>VLOOKUP(B80,BDD!$A:$E,2,FALSE())</f>
        <v>#N/A</v>
      </c>
      <c r="D80" s="34" t="e">
        <f>VLOOKUP(B80,BDD!$A:$E,3,FALSE())</f>
        <v>#N/A</v>
      </c>
      <c r="E80" s="35" t="e">
        <f>VLOOKUP(B80,BDD!$A:$E,4,FALSE())</f>
        <v>#N/A</v>
      </c>
      <c r="F80" s="36" t="e">
        <f>VLOOKUP(B80,BDD!$A:$E,5,FALSE())</f>
        <v>#N/A</v>
      </c>
      <c r="H80" s="53">
        <v>2</v>
      </c>
      <c r="I80" s="45"/>
      <c r="J80" s="34" t="e">
        <f>VLOOKUP(I80,BDD!$A:$E,2,FALSE())</f>
        <v>#N/A</v>
      </c>
      <c r="K80" s="34" t="e">
        <f>VLOOKUP(I80,BDD!$A:$E,3,FALSE())</f>
        <v>#N/A</v>
      </c>
      <c r="L80" s="35" t="e">
        <f>VLOOKUP(I80,BDD!$A:$E,4,FALSE())</f>
        <v>#N/A</v>
      </c>
      <c r="M80" s="36" t="e">
        <f>VLOOKUP(I80,BDD!$A:$E,5,FALSE())</f>
        <v>#N/A</v>
      </c>
    </row>
    <row r="81" spans="1:13" ht="15">
      <c r="A81" s="53">
        <v>3</v>
      </c>
      <c r="B81" s="45"/>
      <c r="C81" s="34" t="e">
        <f>VLOOKUP(B81,BDD!$A:$E,2,FALSE())</f>
        <v>#N/A</v>
      </c>
      <c r="D81" s="34" t="e">
        <f>VLOOKUP(B81,BDD!$A:$E,3,FALSE())</f>
        <v>#N/A</v>
      </c>
      <c r="E81" s="35" t="e">
        <f>VLOOKUP(B81,BDD!$A:$E,4,FALSE())</f>
        <v>#N/A</v>
      </c>
      <c r="F81" s="36" t="e">
        <f>VLOOKUP(B81,BDD!$A:$E,5,FALSE())</f>
        <v>#N/A</v>
      </c>
      <c r="H81" s="53">
        <v>3</v>
      </c>
      <c r="I81" s="45"/>
      <c r="J81" s="34" t="e">
        <f>VLOOKUP(I81,BDD!$A:$E,2,FALSE())</f>
        <v>#N/A</v>
      </c>
      <c r="K81" s="34" t="e">
        <f>VLOOKUP(I81,BDD!$A:$E,3,FALSE())</f>
        <v>#N/A</v>
      </c>
      <c r="L81" s="35" t="e">
        <f>VLOOKUP(I81,BDD!$A:$E,4,FALSE())</f>
        <v>#N/A</v>
      </c>
      <c r="M81" s="36" t="e">
        <f>VLOOKUP(I81,BDD!$A:$E,5,FALSE())</f>
        <v>#N/A</v>
      </c>
    </row>
    <row r="82" spans="1:13" ht="15">
      <c r="A82" s="53">
        <v>4</v>
      </c>
      <c r="B82" s="45"/>
      <c r="C82" s="34" t="e">
        <f>VLOOKUP(B82,BDD!$A:$E,2,FALSE())</f>
        <v>#N/A</v>
      </c>
      <c r="D82" s="34" t="e">
        <f>VLOOKUP(B82,BDD!$A:$E,3,FALSE())</f>
        <v>#N/A</v>
      </c>
      <c r="E82" s="35" t="e">
        <f>VLOOKUP(B82,BDD!$A:$E,4,FALSE())</f>
        <v>#N/A</v>
      </c>
      <c r="F82" s="36" t="e">
        <f>VLOOKUP(B82,BDD!$A:$E,5,FALSE())</f>
        <v>#N/A</v>
      </c>
      <c r="H82" s="53">
        <v>4</v>
      </c>
      <c r="I82" s="45"/>
      <c r="J82" s="34" t="e">
        <f>VLOOKUP(I82,BDD!$A:$E,2,FALSE())</f>
        <v>#N/A</v>
      </c>
      <c r="K82" s="34" t="e">
        <f>VLOOKUP(I82,BDD!$A:$E,3,FALSE())</f>
        <v>#N/A</v>
      </c>
      <c r="L82" s="35" t="e">
        <f>VLOOKUP(I82,BDD!$A:$E,4,FALSE())</f>
        <v>#N/A</v>
      </c>
      <c r="M82" s="36" t="e">
        <f>VLOOKUP(I82,BDD!$A:$E,5,FALSE())</f>
        <v>#N/A</v>
      </c>
    </row>
    <row r="83" spans="1:13" ht="15">
      <c r="A83" s="53">
        <v>5</v>
      </c>
      <c r="B83" s="45"/>
      <c r="C83" s="34" t="e">
        <f>VLOOKUP(B83,BDD!$A:$E,2,FALSE())</f>
        <v>#N/A</v>
      </c>
      <c r="D83" s="34" t="e">
        <f>VLOOKUP(B83,BDD!$A:$E,3,FALSE())</f>
        <v>#N/A</v>
      </c>
      <c r="E83" s="35" t="e">
        <f>VLOOKUP(B83,BDD!$A:$E,4,FALSE())</f>
        <v>#N/A</v>
      </c>
      <c r="F83" s="36" t="e">
        <f>VLOOKUP(B83,BDD!$A:$E,5,FALSE())</f>
        <v>#N/A</v>
      </c>
      <c r="H83" s="53">
        <v>5</v>
      </c>
      <c r="I83" s="45"/>
      <c r="J83" s="34" t="e">
        <f>VLOOKUP(I83,BDD!$A:$E,2,FALSE())</f>
        <v>#N/A</v>
      </c>
      <c r="K83" s="34" t="e">
        <f>VLOOKUP(I83,BDD!$A:$E,3,FALSE())</f>
        <v>#N/A</v>
      </c>
      <c r="L83" s="35" t="e">
        <f>VLOOKUP(I83,BDD!$A:$E,4,FALSE())</f>
        <v>#N/A</v>
      </c>
      <c r="M83" s="36" t="e">
        <f>VLOOKUP(I83,BDD!$A:$E,5,FALSE())</f>
        <v>#N/A</v>
      </c>
    </row>
    <row r="84" spans="1:13" ht="15">
      <c r="A84" s="53">
        <v>6</v>
      </c>
      <c r="B84" s="45"/>
      <c r="C84" s="34" t="e">
        <f>VLOOKUP(B84,BDD!$A:$E,2,FALSE())</f>
        <v>#N/A</v>
      </c>
      <c r="D84" s="34" t="e">
        <f>VLOOKUP(B84,BDD!$A:$E,3,FALSE())</f>
        <v>#N/A</v>
      </c>
      <c r="E84" s="35" t="e">
        <f>VLOOKUP(B84,BDD!$A:$E,4,FALSE())</f>
        <v>#N/A</v>
      </c>
      <c r="F84" s="36" t="e">
        <f>VLOOKUP(B84,BDD!$A:$E,5,FALSE())</f>
        <v>#N/A</v>
      </c>
      <c r="H84" s="53">
        <v>6</v>
      </c>
      <c r="I84" s="45"/>
      <c r="J84" s="34" t="e">
        <f>VLOOKUP(I84,BDD!$A:$E,2,FALSE())</f>
        <v>#N/A</v>
      </c>
      <c r="K84" s="34" t="e">
        <f>VLOOKUP(I84,BDD!$A:$E,3,FALSE())</f>
        <v>#N/A</v>
      </c>
      <c r="L84" s="35" t="e">
        <f>VLOOKUP(I84,BDD!$A:$E,4,FALSE())</f>
        <v>#N/A</v>
      </c>
      <c r="M84" s="36" t="e">
        <f>VLOOKUP(I84,BDD!$A:$E,5,FALSE())</f>
        <v>#N/A</v>
      </c>
    </row>
    <row r="85" spans="1:13" ht="15">
      <c r="A85" s="53">
        <v>7</v>
      </c>
      <c r="B85" s="45"/>
      <c r="C85" s="34" t="e">
        <f>VLOOKUP(B85,BDD!$A:$E,2,FALSE())</f>
        <v>#N/A</v>
      </c>
      <c r="D85" s="34" t="e">
        <f>VLOOKUP(B85,BDD!$A:$E,3,FALSE())</f>
        <v>#N/A</v>
      </c>
      <c r="E85" s="35" t="e">
        <f>VLOOKUP(B85,BDD!$A:$E,4,FALSE())</f>
        <v>#N/A</v>
      </c>
      <c r="F85" s="36" t="e">
        <f>VLOOKUP(B85,BDD!$A:$E,5,FALSE())</f>
        <v>#N/A</v>
      </c>
      <c r="H85" s="53">
        <v>7</v>
      </c>
      <c r="I85" s="45"/>
      <c r="J85" s="34" t="e">
        <f>VLOOKUP(I85,BDD!$A:$E,2,FALSE())</f>
        <v>#N/A</v>
      </c>
      <c r="K85" s="34" t="e">
        <f>VLOOKUP(I85,BDD!$A:$E,3,FALSE())</f>
        <v>#N/A</v>
      </c>
      <c r="L85" s="35" t="e">
        <f>VLOOKUP(I85,BDD!$A:$E,4,FALSE())</f>
        <v>#N/A</v>
      </c>
      <c r="M85" s="36" t="e">
        <f>VLOOKUP(I85,BDD!$A:$E,5,FALSE())</f>
        <v>#N/A</v>
      </c>
    </row>
    <row r="86" spans="1:13" ht="15">
      <c r="A86" s="53">
        <v>8</v>
      </c>
      <c r="B86" s="45"/>
      <c r="C86" s="34" t="e">
        <f>VLOOKUP(B86,BDD!$A:$E,2,FALSE())</f>
        <v>#N/A</v>
      </c>
      <c r="D86" s="34" t="e">
        <f>VLOOKUP(B86,BDD!$A:$E,3,FALSE())</f>
        <v>#N/A</v>
      </c>
      <c r="E86" s="35" t="e">
        <f>VLOOKUP(B86,BDD!$A:$E,4,FALSE())</f>
        <v>#N/A</v>
      </c>
      <c r="F86" s="36" t="e">
        <f>VLOOKUP(B86,BDD!$A:$E,5,FALSE())</f>
        <v>#N/A</v>
      </c>
      <c r="H86" s="53">
        <v>8</v>
      </c>
      <c r="I86" s="45"/>
      <c r="J86" s="34" t="e">
        <f>VLOOKUP(I86,BDD!$A:$E,2,FALSE())</f>
        <v>#N/A</v>
      </c>
      <c r="K86" s="34" t="e">
        <f>VLOOKUP(I86,BDD!$A:$E,3,FALSE())</f>
        <v>#N/A</v>
      </c>
      <c r="L86" s="35" t="e">
        <f>VLOOKUP(I86,BDD!$A:$E,4,FALSE())</f>
        <v>#N/A</v>
      </c>
      <c r="M86" s="36" t="e">
        <f>VLOOKUP(I86,BDD!$A:$E,5,FALSE())</f>
        <v>#N/A</v>
      </c>
    </row>
    <row r="87" spans="1:13" ht="15">
      <c r="A87" s="56">
        <v>9</v>
      </c>
      <c r="B87" s="40"/>
      <c r="C87" s="41" t="e">
        <f>VLOOKUP(B87,BDD!$A:$E,2,FALSE())</f>
        <v>#N/A</v>
      </c>
      <c r="D87" s="41" t="e">
        <f>VLOOKUP(B87,BDD!$A:$E,3,FALSE())</f>
        <v>#N/A</v>
      </c>
      <c r="E87" s="42" t="e">
        <f>VLOOKUP(B87,BDD!$A:$E,4,FALSE())</f>
        <v>#N/A</v>
      </c>
      <c r="F87" s="43" t="e">
        <f>VLOOKUP(B87,BDD!$A:$E,5,FALSE())</f>
        <v>#N/A</v>
      </c>
      <c r="H87" s="56">
        <v>9</v>
      </c>
      <c r="I87" s="40"/>
      <c r="J87" s="41" t="e">
        <f>VLOOKUP(I87,BDD!$A:$E,2,FALSE())</f>
        <v>#N/A</v>
      </c>
      <c r="K87" s="41" t="e">
        <f>VLOOKUP(I87,BDD!$A:$E,3,FALSE())</f>
        <v>#N/A</v>
      </c>
      <c r="L87" s="42" t="e">
        <f>VLOOKUP(I87,BDD!$A:$E,4,FALSE())</f>
        <v>#N/A</v>
      </c>
      <c r="M87" s="43" t="e">
        <f>VLOOKUP(I87,BDD!$A:$E,5,FALSE())</f>
        <v>#N/A</v>
      </c>
    </row>
    <row r="89" spans="1:13" ht="15">
      <c r="A89" s="135">
        <v>15</v>
      </c>
      <c r="B89" s="46" t="s">
        <v>192</v>
      </c>
      <c r="C89" s="132"/>
      <c r="D89" s="132"/>
      <c r="E89" s="132"/>
      <c r="F89" s="132"/>
      <c r="H89" s="135">
        <v>16</v>
      </c>
      <c r="I89" s="46" t="s">
        <v>192</v>
      </c>
      <c r="J89" s="132"/>
      <c r="K89" s="132"/>
      <c r="L89" s="132"/>
      <c r="M89" s="132"/>
    </row>
    <row r="90" spans="1:13" ht="15">
      <c r="A90" s="135"/>
      <c r="B90" s="47" t="s">
        <v>195</v>
      </c>
      <c r="C90" s="48" t="s">
        <v>196</v>
      </c>
      <c r="D90" s="48" t="s">
        <v>197</v>
      </c>
      <c r="E90" s="49" t="s">
        <v>198</v>
      </c>
      <c r="F90" s="50" t="s">
        <v>199</v>
      </c>
      <c r="H90" s="135"/>
      <c r="I90" s="47" t="s">
        <v>195</v>
      </c>
      <c r="J90" s="48" t="s">
        <v>196</v>
      </c>
      <c r="K90" s="48" t="s">
        <v>197</v>
      </c>
      <c r="L90" s="49" t="s">
        <v>198</v>
      </c>
      <c r="M90" s="50" t="s">
        <v>199</v>
      </c>
    </row>
    <row r="91" spans="1:13" ht="15">
      <c r="A91" s="51">
        <v>1</v>
      </c>
      <c r="B91" s="44"/>
      <c r="C91" s="28" t="e">
        <f>VLOOKUP(B91,BDD!$A:$E,2,FALSE())</f>
        <v>#N/A</v>
      </c>
      <c r="D91" s="28" t="e">
        <f>VLOOKUP(B91,BDD!$A:$E,3,FALSE())</f>
        <v>#N/A</v>
      </c>
      <c r="E91" s="29" t="e">
        <f>VLOOKUP(B91,BDD!$A:$E,4,FALSE())</f>
        <v>#N/A</v>
      </c>
      <c r="F91" s="30" t="e">
        <f>VLOOKUP(B91,BDD!$A:$E,5,FALSE())</f>
        <v>#N/A</v>
      </c>
      <c r="H91" s="51">
        <v>1</v>
      </c>
      <c r="I91" s="44"/>
      <c r="J91" s="28" t="e">
        <f>VLOOKUP(I91,BDD!$A:$E,2,FALSE())</f>
        <v>#N/A</v>
      </c>
      <c r="K91" s="28" t="e">
        <f>VLOOKUP(I91,BDD!$A:$E,3,FALSE())</f>
        <v>#N/A</v>
      </c>
      <c r="L91" s="29" t="e">
        <f>VLOOKUP(I91,BDD!$A:$E,4,FALSE())</f>
        <v>#N/A</v>
      </c>
      <c r="M91" s="30" t="e">
        <f>VLOOKUP(I91,BDD!$A:$E,5,FALSE())</f>
        <v>#N/A</v>
      </c>
    </row>
    <row r="92" spans="1:13" ht="15">
      <c r="A92" s="53">
        <v>2</v>
      </c>
      <c r="B92" s="45"/>
      <c r="C92" s="34" t="e">
        <f>VLOOKUP(B92,BDD!$A:$E,2,FALSE())</f>
        <v>#N/A</v>
      </c>
      <c r="D92" s="34" t="e">
        <f>VLOOKUP(B92,BDD!$A:$E,3,FALSE())</f>
        <v>#N/A</v>
      </c>
      <c r="E92" s="35" t="e">
        <f>VLOOKUP(B92,BDD!$A:$E,4,FALSE())</f>
        <v>#N/A</v>
      </c>
      <c r="F92" s="36" t="e">
        <f>VLOOKUP(B92,BDD!$A:$E,5,FALSE())</f>
        <v>#N/A</v>
      </c>
      <c r="H92" s="53">
        <v>2</v>
      </c>
      <c r="I92" s="45"/>
      <c r="J92" s="34" t="e">
        <f>VLOOKUP(I92,BDD!$A:$E,2,FALSE())</f>
        <v>#N/A</v>
      </c>
      <c r="K92" s="34" t="e">
        <f>VLOOKUP(I92,BDD!$A:$E,3,FALSE())</f>
        <v>#N/A</v>
      </c>
      <c r="L92" s="35" t="e">
        <f>VLOOKUP(I92,BDD!$A:$E,4,FALSE())</f>
        <v>#N/A</v>
      </c>
      <c r="M92" s="36" t="e">
        <f>VLOOKUP(I92,BDD!$A:$E,5,FALSE())</f>
        <v>#N/A</v>
      </c>
    </row>
    <row r="93" spans="1:13" ht="15">
      <c r="A93" s="53">
        <v>3</v>
      </c>
      <c r="B93" s="45"/>
      <c r="C93" s="34" t="e">
        <f>VLOOKUP(B93,BDD!$A:$E,2,FALSE())</f>
        <v>#N/A</v>
      </c>
      <c r="D93" s="34" t="e">
        <f>VLOOKUP(B93,BDD!$A:$E,3,FALSE())</f>
        <v>#N/A</v>
      </c>
      <c r="E93" s="35" t="e">
        <f>VLOOKUP(B93,BDD!$A:$E,4,FALSE())</f>
        <v>#N/A</v>
      </c>
      <c r="F93" s="36" t="e">
        <f>VLOOKUP(B93,BDD!$A:$E,5,FALSE())</f>
        <v>#N/A</v>
      </c>
      <c r="H93" s="53">
        <v>3</v>
      </c>
      <c r="I93" s="45"/>
      <c r="J93" s="34" t="e">
        <f>VLOOKUP(I93,BDD!$A:$E,2,FALSE())</f>
        <v>#N/A</v>
      </c>
      <c r="K93" s="34" t="e">
        <f>VLOOKUP(I93,BDD!$A:$E,3,FALSE())</f>
        <v>#N/A</v>
      </c>
      <c r="L93" s="35" t="e">
        <f>VLOOKUP(I93,BDD!$A:$E,4,FALSE())</f>
        <v>#N/A</v>
      </c>
      <c r="M93" s="36" t="e">
        <f>VLOOKUP(I93,BDD!$A:$E,5,FALSE())</f>
        <v>#N/A</v>
      </c>
    </row>
    <row r="94" spans="1:13" ht="15">
      <c r="A94" s="53">
        <v>4</v>
      </c>
      <c r="B94" s="45"/>
      <c r="C94" s="34" t="e">
        <f>VLOOKUP(B94,BDD!$A:$E,2,FALSE())</f>
        <v>#N/A</v>
      </c>
      <c r="D94" s="34" t="e">
        <f>VLOOKUP(B94,BDD!$A:$E,3,FALSE())</f>
        <v>#N/A</v>
      </c>
      <c r="E94" s="35" t="e">
        <f>VLOOKUP(B94,BDD!$A:$E,4,FALSE())</f>
        <v>#N/A</v>
      </c>
      <c r="F94" s="36" t="e">
        <f>VLOOKUP(B94,BDD!$A:$E,5,FALSE())</f>
        <v>#N/A</v>
      </c>
      <c r="H94" s="53">
        <v>4</v>
      </c>
      <c r="I94" s="45"/>
      <c r="J94" s="34" t="e">
        <f>VLOOKUP(I94,BDD!$A:$E,2,FALSE())</f>
        <v>#N/A</v>
      </c>
      <c r="K94" s="34" t="e">
        <f>VLOOKUP(I94,BDD!$A:$E,3,FALSE())</f>
        <v>#N/A</v>
      </c>
      <c r="L94" s="35" t="e">
        <f>VLOOKUP(I94,BDD!$A:$E,4,FALSE())</f>
        <v>#N/A</v>
      </c>
      <c r="M94" s="36" t="e">
        <f>VLOOKUP(I94,BDD!$A:$E,5,FALSE())</f>
        <v>#N/A</v>
      </c>
    </row>
    <row r="95" spans="1:13" ht="15">
      <c r="A95" s="53">
        <v>5</v>
      </c>
      <c r="B95" s="45"/>
      <c r="C95" s="34" t="e">
        <f>VLOOKUP(B95,BDD!$A:$E,2,FALSE())</f>
        <v>#N/A</v>
      </c>
      <c r="D95" s="34" t="e">
        <f>VLOOKUP(B95,BDD!$A:$E,3,FALSE())</f>
        <v>#N/A</v>
      </c>
      <c r="E95" s="35" t="e">
        <f>VLOOKUP(B95,BDD!$A:$E,4,FALSE())</f>
        <v>#N/A</v>
      </c>
      <c r="F95" s="36" t="e">
        <f>VLOOKUP(B95,BDD!$A:$E,5,FALSE())</f>
        <v>#N/A</v>
      </c>
      <c r="H95" s="53">
        <v>5</v>
      </c>
      <c r="I95" s="45"/>
      <c r="J95" s="34" t="e">
        <f>VLOOKUP(I95,BDD!$A:$E,2,FALSE())</f>
        <v>#N/A</v>
      </c>
      <c r="K95" s="34" t="e">
        <f>VLOOKUP(I95,BDD!$A:$E,3,FALSE())</f>
        <v>#N/A</v>
      </c>
      <c r="L95" s="35" t="e">
        <f>VLOOKUP(I95,BDD!$A:$E,4,FALSE())</f>
        <v>#N/A</v>
      </c>
      <c r="M95" s="36" t="e">
        <f>VLOOKUP(I95,BDD!$A:$E,5,FALSE())</f>
        <v>#N/A</v>
      </c>
    </row>
    <row r="96" spans="1:13" ht="15">
      <c r="A96" s="53">
        <v>6</v>
      </c>
      <c r="B96" s="45"/>
      <c r="C96" s="34" t="e">
        <f>VLOOKUP(B96,BDD!$A:$E,2,FALSE())</f>
        <v>#N/A</v>
      </c>
      <c r="D96" s="34" t="e">
        <f>VLOOKUP(B96,BDD!$A:$E,3,FALSE())</f>
        <v>#N/A</v>
      </c>
      <c r="E96" s="35" t="e">
        <f>VLOOKUP(B96,BDD!$A:$E,4,FALSE())</f>
        <v>#N/A</v>
      </c>
      <c r="F96" s="36" t="e">
        <f>VLOOKUP(B96,BDD!$A:$E,5,FALSE())</f>
        <v>#N/A</v>
      </c>
      <c r="H96" s="53">
        <v>6</v>
      </c>
      <c r="I96" s="45"/>
      <c r="J96" s="34" t="e">
        <f>VLOOKUP(I96,BDD!$A:$E,2,FALSE())</f>
        <v>#N/A</v>
      </c>
      <c r="K96" s="34" t="e">
        <f>VLOOKUP(I96,BDD!$A:$E,3,FALSE())</f>
        <v>#N/A</v>
      </c>
      <c r="L96" s="35" t="e">
        <f>VLOOKUP(I96,BDD!$A:$E,4,FALSE())</f>
        <v>#N/A</v>
      </c>
      <c r="M96" s="36" t="e">
        <f>VLOOKUP(I96,BDD!$A:$E,5,FALSE())</f>
        <v>#N/A</v>
      </c>
    </row>
    <row r="97" spans="1:13" ht="15">
      <c r="A97" s="53">
        <v>7</v>
      </c>
      <c r="B97" s="45"/>
      <c r="C97" s="34" t="e">
        <f>VLOOKUP(B97,BDD!$A:$E,2,FALSE())</f>
        <v>#N/A</v>
      </c>
      <c r="D97" s="34" t="e">
        <f>VLOOKUP(B97,BDD!$A:$E,3,FALSE())</f>
        <v>#N/A</v>
      </c>
      <c r="E97" s="35" t="e">
        <f>VLOOKUP(B97,BDD!$A:$E,4,FALSE())</f>
        <v>#N/A</v>
      </c>
      <c r="F97" s="36" t="e">
        <f>VLOOKUP(B97,BDD!$A:$E,5,FALSE())</f>
        <v>#N/A</v>
      </c>
      <c r="H97" s="53">
        <v>7</v>
      </c>
      <c r="I97" s="45"/>
      <c r="J97" s="34" t="e">
        <f>VLOOKUP(I97,BDD!$A:$E,2,FALSE())</f>
        <v>#N/A</v>
      </c>
      <c r="K97" s="34" t="e">
        <f>VLOOKUP(I97,BDD!$A:$E,3,FALSE())</f>
        <v>#N/A</v>
      </c>
      <c r="L97" s="35" t="e">
        <f>VLOOKUP(I97,BDD!$A:$E,4,FALSE())</f>
        <v>#N/A</v>
      </c>
      <c r="M97" s="36" t="e">
        <f>VLOOKUP(I97,BDD!$A:$E,5,FALSE())</f>
        <v>#N/A</v>
      </c>
    </row>
    <row r="98" spans="1:13" ht="15">
      <c r="A98" s="53">
        <v>8</v>
      </c>
      <c r="B98" s="45"/>
      <c r="C98" s="34" t="e">
        <f>VLOOKUP(B98,BDD!$A:$E,2,FALSE())</f>
        <v>#N/A</v>
      </c>
      <c r="D98" s="34" t="e">
        <f>VLOOKUP(B98,BDD!$A:$E,3,FALSE())</f>
        <v>#N/A</v>
      </c>
      <c r="E98" s="35" t="e">
        <f>VLOOKUP(B98,BDD!$A:$E,4,FALSE())</f>
        <v>#N/A</v>
      </c>
      <c r="F98" s="36" t="e">
        <f>VLOOKUP(B98,BDD!$A:$E,5,FALSE())</f>
        <v>#N/A</v>
      </c>
      <c r="H98" s="53">
        <v>8</v>
      </c>
      <c r="I98" s="45"/>
      <c r="J98" s="34" t="e">
        <f>VLOOKUP(I98,BDD!$A:$E,2,FALSE())</f>
        <v>#N/A</v>
      </c>
      <c r="K98" s="34" t="e">
        <f>VLOOKUP(I98,BDD!$A:$E,3,FALSE())</f>
        <v>#N/A</v>
      </c>
      <c r="L98" s="35" t="e">
        <f>VLOOKUP(I98,BDD!$A:$E,4,FALSE())</f>
        <v>#N/A</v>
      </c>
      <c r="M98" s="36" t="e">
        <f>VLOOKUP(I98,BDD!$A:$E,5,FALSE())</f>
        <v>#N/A</v>
      </c>
    </row>
    <row r="99" spans="1:13" ht="15">
      <c r="A99" s="56">
        <v>9</v>
      </c>
      <c r="B99" s="40"/>
      <c r="C99" s="41" t="e">
        <f>VLOOKUP(B99,BDD!$A:$E,2,FALSE())</f>
        <v>#N/A</v>
      </c>
      <c r="D99" s="41" t="e">
        <f>VLOOKUP(B99,BDD!$A:$E,3,FALSE())</f>
        <v>#N/A</v>
      </c>
      <c r="E99" s="42" t="e">
        <f>VLOOKUP(B99,BDD!$A:$E,4,FALSE())</f>
        <v>#N/A</v>
      </c>
      <c r="F99" s="43" t="e">
        <f>VLOOKUP(B99,BDD!$A:$E,5,FALSE())</f>
        <v>#N/A</v>
      </c>
      <c r="H99" s="56">
        <v>9</v>
      </c>
      <c r="I99" s="40"/>
      <c r="J99" s="41" t="e">
        <f>VLOOKUP(I99,BDD!$A:$E,2,FALSE())</f>
        <v>#N/A</v>
      </c>
      <c r="K99" s="41" t="e">
        <f>VLOOKUP(I99,BDD!$A:$E,3,FALSE())</f>
        <v>#N/A</v>
      </c>
      <c r="L99" s="42" t="e">
        <f>VLOOKUP(I99,BDD!$A:$E,4,FALSE())</f>
        <v>#N/A</v>
      </c>
      <c r="M99" s="43" t="e">
        <f>VLOOKUP(I99,BDD!$A:$E,5,FALSE())</f>
        <v>#N/A</v>
      </c>
    </row>
    <row r="101" spans="1:13" ht="15">
      <c r="A101" s="135">
        <v>17</v>
      </c>
      <c r="B101" s="46" t="s">
        <v>192</v>
      </c>
      <c r="C101" s="132"/>
      <c r="D101" s="132"/>
      <c r="E101" s="132"/>
      <c r="F101" s="132"/>
      <c r="H101" s="135">
        <v>18</v>
      </c>
      <c r="I101" s="46" t="s">
        <v>192</v>
      </c>
      <c r="J101" s="132"/>
      <c r="K101" s="132"/>
      <c r="L101" s="132"/>
      <c r="M101" s="132"/>
    </row>
    <row r="102" spans="1:13" ht="15">
      <c r="A102" s="135"/>
      <c r="B102" s="47" t="s">
        <v>195</v>
      </c>
      <c r="C102" s="48" t="s">
        <v>196</v>
      </c>
      <c r="D102" s="48" t="s">
        <v>197</v>
      </c>
      <c r="E102" s="49" t="s">
        <v>198</v>
      </c>
      <c r="F102" s="50" t="s">
        <v>199</v>
      </c>
      <c r="H102" s="135"/>
      <c r="I102" s="47" t="s">
        <v>195</v>
      </c>
      <c r="J102" s="48" t="s">
        <v>196</v>
      </c>
      <c r="K102" s="48" t="s">
        <v>197</v>
      </c>
      <c r="L102" s="49" t="s">
        <v>198</v>
      </c>
      <c r="M102" s="50" t="s">
        <v>199</v>
      </c>
    </row>
    <row r="103" spans="1:13" ht="15">
      <c r="A103" s="51">
        <v>1</v>
      </c>
      <c r="B103" s="44"/>
      <c r="C103" s="28" t="e">
        <f>VLOOKUP(B103,BDD!$A:$E,2,FALSE())</f>
        <v>#N/A</v>
      </c>
      <c r="D103" s="28" t="e">
        <f>VLOOKUP(B103,BDD!$A:$E,3,FALSE())</f>
        <v>#N/A</v>
      </c>
      <c r="E103" s="29" t="e">
        <f>VLOOKUP(B103,BDD!$A:$E,4,FALSE())</f>
        <v>#N/A</v>
      </c>
      <c r="F103" s="30" t="e">
        <f>VLOOKUP(B103,BDD!$A:$E,5,FALSE())</f>
        <v>#N/A</v>
      </c>
      <c r="H103" s="51">
        <v>1</v>
      </c>
      <c r="I103" s="44"/>
      <c r="J103" s="28" t="e">
        <f>VLOOKUP(I103,BDD!$A:$E,2,FALSE())</f>
        <v>#N/A</v>
      </c>
      <c r="K103" s="28" t="e">
        <f>VLOOKUP(I103,BDD!$A:$E,3,FALSE())</f>
        <v>#N/A</v>
      </c>
      <c r="L103" s="29" t="e">
        <f>VLOOKUP(I103,BDD!$A:$E,4,FALSE())</f>
        <v>#N/A</v>
      </c>
      <c r="M103" s="30" t="e">
        <f>VLOOKUP(I103,BDD!$A:$E,5,FALSE())</f>
        <v>#N/A</v>
      </c>
    </row>
    <row r="104" spans="1:13" ht="15">
      <c r="A104" s="53">
        <v>2</v>
      </c>
      <c r="B104" s="45"/>
      <c r="C104" s="34" t="e">
        <f>VLOOKUP(B104,BDD!$A:$E,2,FALSE())</f>
        <v>#N/A</v>
      </c>
      <c r="D104" s="34" t="e">
        <f>VLOOKUP(B104,BDD!$A:$E,3,FALSE())</f>
        <v>#N/A</v>
      </c>
      <c r="E104" s="35" t="e">
        <f>VLOOKUP(B104,BDD!$A:$E,4,FALSE())</f>
        <v>#N/A</v>
      </c>
      <c r="F104" s="36" t="e">
        <f>VLOOKUP(B104,BDD!$A:$E,5,FALSE())</f>
        <v>#N/A</v>
      </c>
      <c r="H104" s="53">
        <v>2</v>
      </c>
      <c r="I104" s="45"/>
      <c r="J104" s="34" t="e">
        <f>VLOOKUP(I104,BDD!$A:$E,2,FALSE())</f>
        <v>#N/A</v>
      </c>
      <c r="K104" s="34" t="e">
        <f>VLOOKUP(I104,BDD!$A:$E,3,FALSE())</f>
        <v>#N/A</v>
      </c>
      <c r="L104" s="35" t="e">
        <f>VLOOKUP(I104,BDD!$A:$E,4,FALSE())</f>
        <v>#N/A</v>
      </c>
      <c r="M104" s="36" t="e">
        <f>VLOOKUP(I104,BDD!$A:$E,5,FALSE())</f>
        <v>#N/A</v>
      </c>
    </row>
    <row r="105" spans="1:13" ht="15">
      <c r="A105" s="53">
        <v>3</v>
      </c>
      <c r="B105" s="45"/>
      <c r="C105" s="34" t="e">
        <f>VLOOKUP(B105,BDD!$A:$E,2,FALSE())</f>
        <v>#N/A</v>
      </c>
      <c r="D105" s="34" t="e">
        <f>VLOOKUP(B105,BDD!$A:$E,3,FALSE())</f>
        <v>#N/A</v>
      </c>
      <c r="E105" s="35" t="e">
        <f>VLOOKUP(B105,BDD!$A:$E,4,FALSE())</f>
        <v>#N/A</v>
      </c>
      <c r="F105" s="36" t="e">
        <f>VLOOKUP(B105,BDD!$A:$E,5,FALSE())</f>
        <v>#N/A</v>
      </c>
      <c r="H105" s="53">
        <v>3</v>
      </c>
      <c r="I105" s="45"/>
      <c r="J105" s="34" t="e">
        <f>VLOOKUP(I105,BDD!$A:$E,2,FALSE())</f>
        <v>#N/A</v>
      </c>
      <c r="K105" s="34" t="e">
        <f>VLOOKUP(I105,BDD!$A:$E,3,FALSE())</f>
        <v>#N/A</v>
      </c>
      <c r="L105" s="35" t="e">
        <f>VLOOKUP(I105,BDD!$A:$E,4,FALSE())</f>
        <v>#N/A</v>
      </c>
      <c r="M105" s="36" t="e">
        <f>VLOOKUP(I105,BDD!$A:$E,5,FALSE())</f>
        <v>#N/A</v>
      </c>
    </row>
    <row r="106" spans="1:13" ht="15">
      <c r="A106" s="53">
        <v>4</v>
      </c>
      <c r="B106" s="45"/>
      <c r="C106" s="34" t="e">
        <f>VLOOKUP(B106,BDD!$A:$E,2,FALSE())</f>
        <v>#N/A</v>
      </c>
      <c r="D106" s="34" t="e">
        <f>VLOOKUP(B106,BDD!$A:$E,3,FALSE())</f>
        <v>#N/A</v>
      </c>
      <c r="E106" s="35" t="e">
        <f>VLOOKUP(B106,BDD!$A:$E,4,FALSE())</f>
        <v>#N/A</v>
      </c>
      <c r="F106" s="36" t="e">
        <f>VLOOKUP(B106,BDD!$A:$E,5,FALSE())</f>
        <v>#N/A</v>
      </c>
      <c r="H106" s="53">
        <v>4</v>
      </c>
      <c r="I106" s="45"/>
      <c r="J106" s="34" t="e">
        <f>VLOOKUP(I106,BDD!$A:$E,2,FALSE())</f>
        <v>#N/A</v>
      </c>
      <c r="K106" s="34" t="e">
        <f>VLOOKUP(I106,BDD!$A:$E,3,FALSE())</f>
        <v>#N/A</v>
      </c>
      <c r="L106" s="35" t="e">
        <f>VLOOKUP(I106,BDD!$A:$E,4,FALSE())</f>
        <v>#N/A</v>
      </c>
      <c r="M106" s="36" t="e">
        <f>VLOOKUP(I106,BDD!$A:$E,5,FALSE())</f>
        <v>#N/A</v>
      </c>
    </row>
    <row r="107" spans="1:13" ht="15">
      <c r="A107" s="53">
        <v>5</v>
      </c>
      <c r="B107" s="45"/>
      <c r="C107" s="34" t="e">
        <f>VLOOKUP(B107,BDD!$A:$E,2,FALSE())</f>
        <v>#N/A</v>
      </c>
      <c r="D107" s="34" t="e">
        <f>VLOOKUP(B107,BDD!$A:$E,3,FALSE())</f>
        <v>#N/A</v>
      </c>
      <c r="E107" s="35" t="e">
        <f>VLOOKUP(B107,BDD!$A:$E,4,FALSE())</f>
        <v>#N/A</v>
      </c>
      <c r="F107" s="36" t="e">
        <f>VLOOKUP(B107,BDD!$A:$E,5,FALSE())</f>
        <v>#N/A</v>
      </c>
      <c r="H107" s="53">
        <v>5</v>
      </c>
      <c r="I107" s="45"/>
      <c r="J107" s="34" t="e">
        <f>VLOOKUP(I107,BDD!$A:$E,2,FALSE())</f>
        <v>#N/A</v>
      </c>
      <c r="K107" s="34" t="e">
        <f>VLOOKUP(I107,BDD!$A:$E,3,FALSE())</f>
        <v>#N/A</v>
      </c>
      <c r="L107" s="35" t="e">
        <f>VLOOKUP(I107,BDD!$A:$E,4,FALSE())</f>
        <v>#N/A</v>
      </c>
      <c r="M107" s="36" t="e">
        <f>VLOOKUP(I107,BDD!$A:$E,5,FALSE())</f>
        <v>#N/A</v>
      </c>
    </row>
    <row r="108" spans="1:13" ht="15">
      <c r="A108" s="53">
        <v>6</v>
      </c>
      <c r="B108" s="45"/>
      <c r="C108" s="34" t="e">
        <f>VLOOKUP(B108,BDD!$A:$E,2,FALSE())</f>
        <v>#N/A</v>
      </c>
      <c r="D108" s="34" t="e">
        <f>VLOOKUP(B108,BDD!$A:$E,3,FALSE())</f>
        <v>#N/A</v>
      </c>
      <c r="E108" s="35" t="e">
        <f>VLOOKUP(B108,BDD!$A:$E,4,FALSE())</f>
        <v>#N/A</v>
      </c>
      <c r="F108" s="36" t="e">
        <f>VLOOKUP(B108,BDD!$A:$E,5,FALSE())</f>
        <v>#N/A</v>
      </c>
      <c r="H108" s="53">
        <v>6</v>
      </c>
      <c r="I108" s="45"/>
      <c r="J108" s="34" t="e">
        <f>VLOOKUP(I108,BDD!$A:$E,2,FALSE())</f>
        <v>#N/A</v>
      </c>
      <c r="K108" s="34" t="e">
        <f>VLOOKUP(I108,BDD!$A:$E,3,FALSE())</f>
        <v>#N/A</v>
      </c>
      <c r="L108" s="35" t="e">
        <f>VLOOKUP(I108,BDD!$A:$E,4,FALSE())</f>
        <v>#N/A</v>
      </c>
      <c r="M108" s="36" t="e">
        <f>VLOOKUP(I108,BDD!$A:$E,5,FALSE())</f>
        <v>#N/A</v>
      </c>
    </row>
    <row r="109" spans="1:13" ht="15">
      <c r="A109" s="53">
        <v>7</v>
      </c>
      <c r="B109" s="45"/>
      <c r="C109" s="34" t="e">
        <f>VLOOKUP(B109,BDD!$A:$E,2,FALSE())</f>
        <v>#N/A</v>
      </c>
      <c r="D109" s="34" t="e">
        <f>VLOOKUP(B109,BDD!$A:$E,3,FALSE())</f>
        <v>#N/A</v>
      </c>
      <c r="E109" s="35" t="e">
        <f>VLOOKUP(B109,BDD!$A:$E,4,FALSE())</f>
        <v>#N/A</v>
      </c>
      <c r="F109" s="36" t="e">
        <f>VLOOKUP(B109,BDD!$A:$E,5,FALSE())</f>
        <v>#N/A</v>
      </c>
      <c r="H109" s="53">
        <v>7</v>
      </c>
      <c r="I109" s="45"/>
      <c r="J109" s="34" t="e">
        <f>VLOOKUP(I109,BDD!$A:$E,2,FALSE())</f>
        <v>#N/A</v>
      </c>
      <c r="K109" s="34" t="e">
        <f>VLOOKUP(I109,BDD!$A:$E,3,FALSE())</f>
        <v>#N/A</v>
      </c>
      <c r="L109" s="35" t="e">
        <f>VLOOKUP(I109,BDD!$A:$E,4,FALSE())</f>
        <v>#N/A</v>
      </c>
      <c r="M109" s="36" t="e">
        <f>VLOOKUP(I109,BDD!$A:$E,5,FALSE())</f>
        <v>#N/A</v>
      </c>
    </row>
    <row r="110" spans="1:13" ht="15">
      <c r="A110" s="53">
        <v>8</v>
      </c>
      <c r="B110" s="45"/>
      <c r="C110" s="34" t="e">
        <f>VLOOKUP(B110,BDD!$A:$E,2,FALSE())</f>
        <v>#N/A</v>
      </c>
      <c r="D110" s="34" t="e">
        <f>VLOOKUP(B110,BDD!$A:$E,3,FALSE())</f>
        <v>#N/A</v>
      </c>
      <c r="E110" s="35" t="e">
        <f>VLOOKUP(B110,BDD!$A:$E,4,FALSE())</f>
        <v>#N/A</v>
      </c>
      <c r="F110" s="36" t="e">
        <f>VLOOKUP(B110,BDD!$A:$E,5,FALSE())</f>
        <v>#N/A</v>
      </c>
      <c r="H110" s="53">
        <v>8</v>
      </c>
      <c r="I110" s="45"/>
      <c r="J110" s="34" t="e">
        <f>VLOOKUP(I110,BDD!$A:$E,2,FALSE())</f>
        <v>#N/A</v>
      </c>
      <c r="K110" s="34" t="e">
        <f>VLOOKUP(I110,BDD!$A:$E,3,FALSE())</f>
        <v>#N/A</v>
      </c>
      <c r="L110" s="35" t="e">
        <f>VLOOKUP(I110,BDD!$A:$E,4,FALSE())</f>
        <v>#N/A</v>
      </c>
      <c r="M110" s="36" t="e">
        <f>VLOOKUP(I110,BDD!$A:$E,5,FALSE())</f>
        <v>#N/A</v>
      </c>
    </row>
    <row r="111" spans="1:13" ht="15">
      <c r="A111" s="56">
        <v>9</v>
      </c>
      <c r="B111" s="40"/>
      <c r="C111" s="41" t="e">
        <f>VLOOKUP(B111,BDD!$A:$E,2,FALSE())</f>
        <v>#N/A</v>
      </c>
      <c r="D111" s="41" t="e">
        <f>VLOOKUP(B111,BDD!$A:$E,3,FALSE())</f>
        <v>#N/A</v>
      </c>
      <c r="E111" s="42" t="e">
        <f>VLOOKUP(B111,BDD!$A:$E,4,FALSE())</f>
        <v>#N/A</v>
      </c>
      <c r="F111" s="43" t="e">
        <f>VLOOKUP(B111,BDD!$A:$E,5,FALSE())</f>
        <v>#N/A</v>
      </c>
      <c r="H111" s="56">
        <v>9</v>
      </c>
      <c r="I111" s="40"/>
      <c r="J111" s="41" t="e">
        <f>VLOOKUP(I111,BDD!$A:$E,2,FALSE())</f>
        <v>#N/A</v>
      </c>
      <c r="K111" s="41" t="e">
        <f>VLOOKUP(I111,BDD!$A:$E,3,FALSE())</f>
        <v>#N/A</v>
      </c>
      <c r="L111" s="42" t="e">
        <f>VLOOKUP(I111,BDD!$A:$E,4,FALSE())</f>
        <v>#N/A</v>
      </c>
      <c r="M111" s="43" t="e">
        <f>VLOOKUP(I111,BDD!$A:$E,5,FALSE())</f>
        <v>#N/A</v>
      </c>
    </row>
  </sheetData>
  <mergeCells count="38">
    <mergeCell ref="A1:M1"/>
    <mergeCell ref="A3:M3"/>
    <mergeCell ref="A5:A6"/>
    <mergeCell ref="C5:F5"/>
    <mergeCell ref="H5:H6"/>
    <mergeCell ref="J5:M5"/>
    <mergeCell ref="A17:A18"/>
    <mergeCell ref="C17:F17"/>
    <mergeCell ref="H17:H18"/>
    <mergeCell ref="J17:M17"/>
    <mergeCell ref="A29:A30"/>
    <mergeCell ref="C29:F29"/>
    <mergeCell ref="H29:H30"/>
    <mergeCell ref="J29:M29"/>
    <mergeCell ref="A41:A42"/>
    <mergeCell ref="C41:F41"/>
    <mergeCell ref="H41:H42"/>
    <mergeCell ref="J41:M41"/>
    <mergeCell ref="A53:A54"/>
    <mergeCell ref="C53:F53"/>
    <mergeCell ref="H53:H54"/>
    <mergeCell ref="J53:M53"/>
    <mergeCell ref="A65:A66"/>
    <mergeCell ref="C65:F65"/>
    <mergeCell ref="H65:H66"/>
    <mergeCell ref="J65:M65"/>
    <mergeCell ref="A77:A78"/>
    <mergeCell ref="C77:F77"/>
    <mergeCell ref="H77:H78"/>
    <mergeCell ref="J77:M77"/>
    <mergeCell ref="A89:A90"/>
    <mergeCell ref="C89:F89"/>
    <mergeCell ref="H89:H90"/>
    <mergeCell ref="J89:M89"/>
    <mergeCell ref="A101:A102"/>
    <mergeCell ref="C101:F101"/>
    <mergeCell ref="H101:H102"/>
    <mergeCell ref="J101:M101"/>
  </mergeCells>
  <hyperlinks>
    <hyperlink ref="A1" location="ACCUEIL!A1" display="#ACCUEIL.A1" xr:uid="{00000000-0004-0000-0300-000000000000}"/>
  </hyperlinks>
  <pageMargins left="0.7" right="0.7" top="0.75" bottom="0.75" header="0.511811023622047" footer="0.511811023622047"/>
  <pageSetup paperSize="9" scale="54" orientation="portrait" horizontalDpi="300" verticalDpi="300"/>
  <rowBreaks count="1" manualBreakCount="1"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99"/>
  </sheetPr>
  <dimension ref="A1:M111"/>
  <sheetViews>
    <sheetView zoomScale="60" zoomScaleNormal="60" workbookViewId="0">
      <selection activeCell="R26" sqref="R26"/>
    </sheetView>
  </sheetViews>
  <sheetFormatPr baseColWidth="10" defaultColWidth="10.42578125" defaultRowHeight="14.25" customHeight="1"/>
  <cols>
    <col min="1" max="1" width="6.5703125" style="1" customWidth="1"/>
    <col min="2" max="2" width="12.5703125" style="1" customWidth="1"/>
    <col min="3" max="4" width="15.5703125" style="1" customWidth="1"/>
    <col min="5" max="5" width="4.5703125" style="1" customWidth="1"/>
    <col min="6" max="6" width="20.5703125" style="1" customWidth="1"/>
    <col min="7" max="8" width="6.5703125" style="1" customWidth="1"/>
    <col min="9" max="9" width="12.5703125" style="1" customWidth="1"/>
    <col min="10" max="11" width="15.5703125" style="1" customWidth="1"/>
    <col min="12" max="12" width="4.5703125" style="1" customWidth="1"/>
    <col min="13" max="13" width="20.5703125" style="1" customWidth="1"/>
  </cols>
  <sheetData>
    <row r="1" spans="1:13" ht="30" customHeight="1">
      <c r="A1" s="133" t="str">
        <f>IF(ACCUEIL!D3="","Renseignez le nom de la compétition sur la page d'acceuil",ACCUEIL!D3)</f>
        <v>Renseignez le nom de la compétition sur la page d'acceuil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3" spans="1:13" ht="30" customHeight="1">
      <c r="A3" s="134" t="s">
        <v>215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5" spans="1:13" ht="15">
      <c r="A5" s="136">
        <v>1</v>
      </c>
      <c r="B5" s="58" t="s">
        <v>192</v>
      </c>
      <c r="C5" s="138" t="s">
        <v>216</v>
      </c>
      <c r="D5" s="138"/>
      <c r="E5" s="138"/>
      <c r="F5" s="138"/>
      <c r="H5" s="136">
        <v>2</v>
      </c>
      <c r="I5" s="58" t="s">
        <v>192</v>
      </c>
      <c r="J5" s="132" t="s">
        <v>217</v>
      </c>
      <c r="K5" s="132"/>
      <c r="L5" s="132"/>
      <c r="M5" s="132"/>
    </row>
    <row r="6" spans="1:13" ht="15">
      <c r="A6" s="136"/>
      <c r="B6" s="59" t="s">
        <v>195</v>
      </c>
      <c r="C6" s="60" t="s">
        <v>196</v>
      </c>
      <c r="D6" s="60" t="s">
        <v>197</v>
      </c>
      <c r="E6" s="61" t="s">
        <v>198</v>
      </c>
      <c r="F6" s="62" t="s">
        <v>199</v>
      </c>
      <c r="H6" s="136"/>
      <c r="I6" s="59" t="s">
        <v>195</v>
      </c>
      <c r="J6" s="60" t="s">
        <v>196</v>
      </c>
      <c r="K6" s="60" t="s">
        <v>197</v>
      </c>
      <c r="L6" s="61" t="s">
        <v>198</v>
      </c>
      <c r="M6" s="62" t="s">
        <v>199</v>
      </c>
    </row>
    <row r="7" spans="1:13" ht="15">
      <c r="A7" s="63">
        <v>1</v>
      </c>
      <c r="B7" s="19">
        <v>1031680</v>
      </c>
      <c r="C7" s="28" t="str">
        <f>VLOOKUP(B7,BDD!$A:$E,2,FALSE())</f>
        <v>STRICHER</v>
      </c>
      <c r="D7" s="28" t="str">
        <f>VLOOKUP(B7,BDD!$A:$E,3,FALSE())</f>
        <v>JEANNE</v>
      </c>
      <c r="E7" s="29" t="str">
        <f>VLOOKUP(B7,BDD!$A:$E,4,FALSE())</f>
        <v>F</v>
      </c>
      <c r="F7" s="30" t="str">
        <f>VLOOKUP(B7,BDD!$A:$E,5,FALSE())</f>
        <v>ENSTA</v>
      </c>
      <c r="H7" s="63">
        <v>1</v>
      </c>
      <c r="I7" s="64" t="s">
        <v>70</v>
      </c>
      <c r="J7" s="28" t="str">
        <f>VLOOKUP(I7,BDD!$A:$E,2,FALSE())</f>
        <v>MARCHESE</v>
      </c>
      <c r="K7" s="28" t="str">
        <f>VLOOKUP(I7,BDD!$A:$E,3,FALSE())</f>
        <v>AURELIE</v>
      </c>
      <c r="L7" s="29" t="str">
        <f>VLOOKUP(I7,BDD!$A:$E,4,FALSE())</f>
        <v>F</v>
      </c>
      <c r="M7" s="30" t="str">
        <f>VLOOKUP(I7,BDD!$A:$E,5,FALSE())</f>
        <v>UBO BREST</v>
      </c>
    </row>
    <row r="8" spans="1:13" ht="15">
      <c r="A8" s="65">
        <v>2</v>
      </c>
      <c r="B8" s="19" t="s">
        <v>159</v>
      </c>
      <c r="C8" s="34" t="str">
        <f>VLOOKUP(B8,BDD!$A:$E,2,FALSE())</f>
        <v>SEGARD</v>
      </c>
      <c r="D8" s="34" t="str">
        <f>VLOOKUP(B8,BDD!$A:$E,3,FALSE())</f>
        <v>MAHAUT</v>
      </c>
      <c r="E8" s="35" t="str">
        <f>VLOOKUP(B8,BDD!$A:$E,4,FALSE())</f>
        <v>F</v>
      </c>
      <c r="F8" s="36" t="str">
        <f>VLOOKUP(B8,BDD!$A:$E,5,FALSE())</f>
        <v>ENSTA</v>
      </c>
      <c r="H8" s="65">
        <v>2</v>
      </c>
      <c r="I8" s="54" t="s">
        <v>73</v>
      </c>
      <c r="J8" s="34" t="str">
        <f>VLOOKUP(I8,BDD!$A:$E,2,FALSE())</f>
        <v>QUELENNEC</v>
      </c>
      <c r="K8" s="34" t="str">
        <f>VLOOKUP(I8,BDD!$A:$E,3,FALSE())</f>
        <v>ERIN</v>
      </c>
      <c r="L8" s="35" t="str">
        <f>VLOOKUP(I8,BDD!$A:$E,4,FALSE())</f>
        <v>F</v>
      </c>
      <c r="M8" s="36" t="str">
        <f>VLOOKUP(I8,BDD!$A:$E,5,FALSE())</f>
        <v>UBO BREST</v>
      </c>
    </row>
    <row r="9" spans="1:13" ht="15">
      <c r="A9" s="65">
        <v>3</v>
      </c>
      <c r="B9" s="19">
        <v>1040158</v>
      </c>
      <c r="C9" s="34" t="str">
        <f>VLOOKUP(B9,BDD!$A:$E,2,FALSE())</f>
        <v>MASSE</v>
      </c>
      <c r="D9" s="34" t="str">
        <f>VLOOKUP(B9,BDD!$A:$E,3,FALSE())</f>
        <v>LOUIS</v>
      </c>
      <c r="E9" s="35" t="str">
        <f>VLOOKUP(B9,BDD!$A:$E,4,FALSE())</f>
        <v>M</v>
      </c>
      <c r="F9" s="36" t="str">
        <f>VLOOKUP(B9,BDD!$A:$E,5,FALSE())</f>
        <v>ENSTA</v>
      </c>
      <c r="H9" s="65">
        <v>3</v>
      </c>
      <c r="I9" s="54" t="s">
        <v>218</v>
      </c>
      <c r="J9" s="34" t="e">
        <f>VLOOKUP(I9,BDD!$A:$E,2,FALSE())</f>
        <v>#N/A</v>
      </c>
      <c r="K9" s="34" t="e">
        <f>VLOOKUP(I9,BDD!$A:$E,3,FALSE())</f>
        <v>#N/A</v>
      </c>
      <c r="L9" s="35" t="e">
        <f>VLOOKUP(I9,BDD!$A:$E,4,FALSE())</f>
        <v>#N/A</v>
      </c>
      <c r="M9" s="36" t="e">
        <f>VLOOKUP(I9,BDD!$A:$E,5,FALSE())</f>
        <v>#N/A</v>
      </c>
    </row>
    <row r="10" spans="1:13" ht="15">
      <c r="A10" s="65">
        <v>4</v>
      </c>
      <c r="B10" s="19" t="s">
        <v>155</v>
      </c>
      <c r="C10" s="34" t="str">
        <f>VLOOKUP(B10,BDD!$A:$E,2,FALSE())</f>
        <v>LOPES</v>
      </c>
      <c r="D10" s="34" t="str">
        <f>VLOOKUP(B10,BDD!$A:$E,3,FALSE())</f>
        <v>ANAIS</v>
      </c>
      <c r="E10" s="35" t="str">
        <f>VLOOKUP(B10,BDD!$A:$E,4,FALSE())</f>
        <v>F</v>
      </c>
      <c r="F10" s="36" t="str">
        <f>VLOOKUP(B10,BDD!$A:$E,5,FALSE())</f>
        <v>ENSTA</v>
      </c>
      <c r="H10" s="65">
        <v>4</v>
      </c>
      <c r="I10" s="54" t="s">
        <v>219</v>
      </c>
      <c r="J10" s="34" t="e">
        <f>VLOOKUP(I10,BDD!$A:$E,2,FALSE())</f>
        <v>#N/A</v>
      </c>
      <c r="K10" s="34" t="e">
        <f>VLOOKUP(I10,BDD!$A:$E,3,FALSE())</f>
        <v>#N/A</v>
      </c>
      <c r="L10" s="35" t="e">
        <f>VLOOKUP(I10,BDD!$A:$E,4,FALSE())</f>
        <v>#N/A</v>
      </c>
      <c r="M10" s="36" t="e">
        <f>VLOOKUP(I10,BDD!$A:$E,5,FALSE())</f>
        <v>#N/A</v>
      </c>
    </row>
    <row r="11" spans="1:13" ht="15">
      <c r="A11" s="65">
        <v>5</v>
      </c>
      <c r="B11" s="19" t="s">
        <v>143</v>
      </c>
      <c r="C11" s="34" t="str">
        <f>VLOOKUP(B11,BDD!$A:$E,2,FALSE())</f>
        <v>LE GUEN</v>
      </c>
      <c r="D11" s="34" t="str">
        <f>VLOOKUP(B11,BDD!$A:$E,3,FALSE())</f>
        <v>EMMA</v>
      </c>
      <c r="E11" s="35" t="str">
        <f>VLOOKUP(B11,BDD!$A:$E,4,FALSE())</f>
        <v>F</v>
      </c>
      <c r="F11" s="36" t="str">
        <f>VLOOKUP(B11,BDD!$A:$E,5,FALSE())</f>
        <v>ENSTA</v>
      </c>
      <c r="H11" s="65">
        <v>5</v>
      </c>
      <c r="I11" s="54" t="s">
        <v>220</v>
      </c>
      <c r="J11" s="34" t="e">
        <f>VLOOKUP(I11,BDD!$A:$E,2,FALSE())</f>
        <v>#N/A</v>
      </c>
      <c r="K11" s="34" t="e">
        <f>VLOOKUP(I11,BDD!$A:$E,3,FALSE())</f>
        <v>#N/A</v>
      </c>
      <c r="L11" s="35" t="e">
        <f>VLOOKUP(I11,BDD!$A:$E,4,FALSE())</f>
        <v>#N/A</v>
      </c>
      <c r="M11" s="36" t="e">
        <f>VLOOKUP(I11,BDD!$A:$E,5,FALSE())</f>
        <v>#N/A</v>
      </c>
    </row>
    <row r="12" spans="1:13" ht="15">
      <c r="A12" s="65">
        <v>6</v>
      </c>
      <c r="B12" s="19" t="s">
        <v>152</v>
      </c>
      <c r="C12" s="34" t="str">
        <f>VLOOKUP(B12,BDD!$A:$E,2,FALSE())</f>
        <v>LACOSTE</v>
      </c>
      <c r="D12" s="34" t="str">
        <f>VLOOKUP(B12,BDD!$A:$E,3,FALSE())</f>
        <v>CLEMENT</v>
      </c>
      <c r="E12" s="35" t="str">
        <f>VLOOKUP(B12,BDD!$A:$E,4,FALSE())</f>
        <v>M</v>
      </c>
      <c r="F12" s="36" t="str">
        <f>VLOOKUP(B12,BDD!$A:$E,5,FALSE())</f>
        <v>ENSTA</v>
      </c>
      <c r="H12" s="65">
        <v>6</v>
      </c>
      <c r="I12" s="54" t="s">
        <v>221</v>
      </c>
      <c r="J12" s="34" t="e">
        <f>VLOOKUP(I12,BDD!$A:$E,2,FALSE())</f>
        <v>#N/A</v>
      </c>
      <c r="K12" s="34" t="e">
        <f>VLOOKUP(I12,BDD!$A:$E,3,FALSE())</f>
        <v>#N/A</v>
      </c>
      <c r="L12" s="35" t="e">
        <f>VLOOKUP(I12,BDD!$A:$E,4,FALSE())</f>
        <v>#N/A</v>
      </c>
      <c r="M12" s="36" t="e">
        <f>VLOOKUP(I12,BDD!$A:$E,5,FALSE())</f>
        <v>#N/A</v>
      </c>
    </row>
    <row r="13" spans="1:13" ht="15">
      <c r="A13" s="65">
        <v>7</v>
      </c>
      <c r="B13" s="19">
        <v>1040137</v>
      </c>
      <c r="C13" s="34" t="str">
        <f>VLOOKUP(B13,BDD!$A:$E,2,FALSE())</f>
        <v>DEVARIEUX</v>
      </c>
      <c r="D13" s="34" t="str">
        <f>VLOOKUP(B13,BDD!$A:$E,3,FALSE())</f>
        <v>ROBIN</v>
      </c>
      <c r="E13" s="35" t="str">
        <f>VLOOKUP(B13,BDD!$A:$E,4,FALSE())</f>
        <v>M</v>
      </c>
      <c r="F13" s="36" t="str">
        <f>VLOOKUP(B13,BDD!$A:$E,5,FALSE())</f>
        <v>ENSTA</v>
      </c>
      <c r="H13" s="65">
        <v>7</v>
      </c>
      <c r="I13" s="66" t="s">
        <v>82</v>
      </c>
      <c r="J13" s="34" t="str">
        <f>VLOOKUP(I13,BDD!$A:$E,2,FALSE())</f>
        <v>CHRISTIN</v>
      </c>
      <c r="K13" s="34" t="str">
        <f>VLOOKUP(I13,BDD!$A:$E,3,FALSE())</f>
        <v>LOUIS</v>
      </c>
      <c r="L13" s="35" t="str">
        <f>VLOOKUP(I13,BDD!$A:$E,4,FALSE())</f>
        <v>M</v>
      </c>
      <c r="M13" s="36" t="str">
        <f>VLOOKUP(I13,BDD!$A:$E,5,FALSE())</f>
        <v>UBS SUAPS</v>
      </c>
    </row>
    <row r="14" spans="1:13" ht="15">
      <c r="A14" s="65">
        <v>8</v>
      </c>
      <c r="B14" s="19" t="s">
        <v>147</v>
      </c>
      <c r="C14" s="34" t="str">
        <f>VLOOKUP(B14,BDD!$A:$E,2,FALSE())</f>
        <v>CHALOPIN</v>
      </c>
      <c r="D14" s="34" t="str">
        <f>VLOOKUP(B14,BDD!$A:$E,3,FALSE())</f>
        <v>PIERRE</v>
      </c>
      <c r="E14" s="35" t="str">
        <f>VLOOKUP(B14,BDD!$A:$E,4,FALSE())</f>
        <v>M</v>
      </c>
      <c r="F14" s="36" t="str">
        <f>VLOOKUP(B14,BDD!$A:$E,5,FALSE())</f>
        <v>ENSTA</v>
      </c>
      <c r="H14" s="65">
        <v>8</v>
      </c>
      <c r="I14" s="67" t="s">
        <v>222</v>
      </c>
      <c r="J14" s="34" t="e">
        <f>VLOOKUP(I14,BDD!$A:$E,2,FALSE())</f>
        <v>#N/A</v>
      </c>
      <c r="K14" s="34" t="e">
        <f>VLOOKUP(I14,BDD!$A:$E,3,FALSE())</f>
        <v>#N/A</v>
      </c>
      <c r="L14" s="35" t="e">
        <f>VLOOKUP(I14,BDD!$A:$E,4,FALSE())</f>
        <v>#N/A</v>
      </c>
      <c r="M14" s="36" t="e">
        <f>VLOOKUP(I14,BDD!$A:$E,5,FALSE())</f>
        <v>#N/A</v>
      </c>
    </row>
    <row r="15" spans="1:13" ht="15">
      <c r="A15" s="68">
        <v>9</v>
      </c>
      <c r="B15" s="40"/>
      <c r="C15" s="41" t="e">
        <f>VLOOKUP(B15,BDD!$A:$E,2,FALSE())</f>
        <v>#N/A</v>
      </c>
      <c r="D15" s="41" t="e">
        <f>VLOOKUP(B15,BDD!$A:$E,3,FALSE())</f>
        <v>#N/A</v>
      </c>
      <c r="E15" s="42" t="e">
        <f>VLOOKUP(B15,BDD!$A:$E,4,FALSE())</f>
        <v>#N/A</v>
      </c>
      <c r="F15" s="43" t="e">
        <f>VLOOKUP(B15,BDD!$A:$E,5,FALSE())</f>
        <v>#N/A</v>
      </c>
      <c r="H15" s="68">
        <v>9</v>
      </c>
      <c r="I15" s="40"/>
      <c r="J15" s="41" t="e">
        <f>VLOOKUP(I15,BDD!$A:$E,2,FALSE())</f>
        <v>#N/A</v>
      </c>
      <c r="K15" s="41" t="e">
        <f>VLOOKUP(I15,BDD!$A:$E,3,FALSE())</f>
        <v>#N/A</v>
      </c>
      <c r="L15" s="42" t="e">
        <f>VLOOKUP(I15,BDD!$A:$E,4,FALSE())</f>
        <v>#N/A</v>
      </c>
      <c r="M15" s="43" t="e">
        <f>VLOOKUP(I15,BDD!$A:$E,5,FALSE())</f>
        <v>#N/A</v>
      </c>
    </row>
    <row r="17" spans="1:13" ht="24.95" customHeight="1">
      <c r="A17" s="136">
        <v>3</v>
      </c>
      <c r="B17" s="58" t="s">
        <v>192</v>
      </c>
      <c r="C17" s="137" t="s">
        <v>396</v>
      </c>
      <c r="D17" s="137"/>
      <c r="E17" s="137"/>
      <c r="F17" s="137"/>
      <c r="H17" s="136">
        <v>4</v>
      </c>
      <c r="I17" s="58" t="s">
        <v>192</v>
      </c>
      <c r="J17" s="132" t="s">
        <v>394</v>
      </c>
      <c r="K17" s="132"/>
      <c r="L17" s="132"/>
      <c r="M17" s="132"/>
    </row>
    <row r="18" spans="1:13" ht="15">
      <c r="A18" s="136"/>
      <c r="B18" s="59" t="s">
        <v>195</v>
      </c>
      <c r="C18" s="60" t="s">
        <v>196</v>
      </c>
      <c r="D18" s="60" t="s">
        <v>197</v>
      </c>
      <c r="E18" s="61" t="s">
        <v>198</v>
      </c>
      <c r="F18" s="62" t="s">
        <v>199</v>
      </c>
      <c r="H18" s="136"/>
      <c r="I18" s="59" t="s">
        <v>195</v>
      </c>
      <c r="J18" s="60" t="s">
        <v>196</v>
      </c>
      <c r="K18" s="60" t="s">
        <v>197</v>
      </c>
      <c r="L18" s="61" t="s">
        <v>198</v>
      </c>
      <c r="M18" s="62" t="s">
        <v>199</v>
      </c>
    </row>
    <row r="19" spans="1:13" ht="15">
      <c r="A19" s="63">
        <v>1</v>
      </c>
      <c r="B19" s="19">
        <v>1049815</v>
      </c>
      <c r="C19" s="28" t="str">
        <f>VLOOKUP(B19,BDD!$A:$E,2,FALSE())</f>
        <v>PONTHIEUX</v>
      </c>
      <c r="D19" s="28" t="str">
        <f>VLOOKUP(B19,BDD!$A:$E,3,FALSE())</f>
        <v>ANNAEL</v>
      </c>
      <c r="E19" s="29" t="str">
        <f>VLOOKUP(B19,BDD!$A:$E,4,FALSE())</f>
        <v>F</v>
      </c>
      <c r="F19" s="30" t="str">
        <f>VLOOKUP(B19,BDD!$A:$E,5,FALSE())</f>
        <v>UBO BREST</v>
      </c>
      <c r="H19" s="63">
        <v>1</v>
      </c>
      <c r="I19" s="19">
        <v>1065879</v>
      </c>
      <c r="J19" s="28" t="str">
        <f>VLOOKUP(I19,BDD!$A:$E,2,FALSE())</f>
        <v>BRIAND</v>
      </c>
      <c r="K19" s="28" t="str">
        <f>VLOOKUP(I19,BDD!$A:$E,3,FALSE())</f>
        <v>MATHIS</v>
      </c>
      <c r="L19" s="29" t="str">
        <f>VLOOKUP(I19,BDD!$A:$E,4,FALSE())</f>
        <v>M</v>
      </c>
      <c r="M19" s="30" t="str">
        <f>VLOOKUP(I19,BDD!$A:$E,5,FALSE())</f>
        <v>U RENNES 2</v>
      </c>
    </row>
    <row r="20" spans="1:13" ht="15">
      <c r="A20" s="65">
        <v>2</v>
      </c>
      <c r="B20" s="19">
        <v>1058892</v>
      </c>
      <c r="C20" s="34" t="str">
        <f>VLOOKUP(B20,BDD!$A:$E,2,FALSE())</f>
        <v>CONTOUR</v>
      </c>
      <c r="D20" s="34" t="str">
        <f>VLOOKUP(B20,BDD!$A:$E,3,FALSE())</f>
        <v>EMMA</v>
      </c>
      <c r="E20" s="35" t="str">
        <f>VLOOKUP(B20,BDD!$A:$E,4,FALSE())</f>
        <v>F</v>
      </c>
      <c r="F20" s="36" t="str">
        <f>VLOOKUP(B20,BDD!$A:$E,5,FALSE())</f>
        <v>UBO BREST</v>
      </c>
      <c r="H20" s="65">
        <v>2</v>
      </c>
      <c r="I20" s="19">
        <v>1065878</v>
      </c>
      <c r="J20" s="34" t="str">
        <f>VLOOKUP(I20,BDD!$A:$E,2,FALSE())</f>
        <v>LAURENCON--GOMES</v>
      </c>
      <c r="K20" s="34" t="str">
        <f>VLOOKUP(I20,BDD!$A:$E,3,FALSE())</f>
        <v>EVRARD</v>
      </c>
      <c r="L20" s="35" t="str">
        <f>VLOOKUP(I20,BDD!$A:$E,4,FALSE())</f>
        <v>M</v>
      </c>
      <c r="M20" s="36" t="str">
        <f>VLOOKUP(I20,BDD!$A:$E,5,FALSE())</f>
        <v>U RENNES 2</v>
      </c>
    </row>
    <row r="21" spans="1:13" ht="15">
      <c r="A21" s="65">
        <v>3</v>
      </c>
      <c r="B21" s="19">
        <v>1074095</v>
      </c>
      <c r="C21" s="34" t="str">
        <f>VLOOKUP(B21,BDD!$A:$E,2,FALSE())</f>
        <v>STRULLU</v>
      </c>
      <c r="D21" s="34" t="str">
        <f>VLOOKUP(B21,BDD!$A:$E,3,FALSE())</f>
        <v>JADE</v>
      </c>
      <c r="E21" s="35" t="str">
        <f>VLOOKUP(B21,BDD!$A:$E,4,FALSE())</f>
        <v>F</v>
      </c>
      <c r="F21" s="36" t="str">
        <f>VLOOKUP(B21,BDD!$A:$E,5,FALSE())</f>
        <v>UBO BREST</v>
      </c>
      <c r="H21" s="65">
        <v>3</v>
      </c>
      <c r="I21" s="19">
        <v>1090358</v>
      </c>
      <c r="J21" s="34" t="str">
        <f>VLOOKUP(I21,BDD!$A:$E,2,FALSE())</f>
        <v>LE STUNFF</v>
      </c>
      <c r="K21" s="34" t="str">
        <f>VLOOKUP(I21,BDD!$A:$E,3,FALSE())</f>
        <v>EWENN</v>
      </c>
      <c r="L21" s="35" t="str">
        <f>VLOOKUP(I21,BDD!$A:$E,4,FALSE())</f>
        <v>M</v>
      </c>
      <c r="M21" s="36" t="str">
        <f>VLOOKUP(I21,BDD!$A:$E,5,FALSE())</f>
        <v>U RENNES 2</v>
      </c>
    </row>
    <row r="22" spans="1:13" ht="15">
      <c r="A22" s="65">
        <v>4</v>
      </c>
      <c r="B22" s="19">
        <v>1071390</v>
      </c>
      <c r="C22" s="34" t="str">
        <f>VLOOKUP(B22,BDD!$A:$E,2,FALSE())</f>
        <v>VERON</v>
      </c>
      <c r="D22" s="34" t="str">
        <f>VLOOKUP(B22,BDD!$A:$E,3,FALSE())</f>
        <v>JULIE</v>
      </c>
      <c r="E22" s="35" t="str">
        <f>VLOOKUP(B22,BDD!$A:$E,4,FALSE())</f>
        <v>F</v>
      </c>
      <c r="F22" s="36" t="str">
        <f>VLOOKUP(B22,BDD!$A:$E,5,FALSE())</f>
        <v>UBO BREST</v>
      </c>
      <c r="H22" s="65">
        <v>4</v>
      </c>
      <c r="I22" s="19">
        <v>1063217</v>
      </c>
      <c r="J22" s="34" t="str">
        <f>VLOOKUP(I22,BDD!$A:$E,2,FALSE())</f>
        <v>SABATER</v>
      </c>
      <c r="K22" s="34" t="str">
        <f>VLOOKUP(I22,BDD!$A:$E,3,FALSE())</f>
        <v>LOAN</v>
      </c>
      <c r="L22" s="35" t="str">
        <f>VLOOKUP(I22,BDD!$A:$E,4,FALSE())</f>
        <v>F</v>
      </c>
      <c r="M22" s="36" t="str">
        <f>VLOOKUP(I22,BDD!$A:$E,5,FALSE())</f>
        <v>U RENNES 2</v>
      </c>
    </row>
    <row r="23" spans="1:13" ht="15">
      <c r="A23" s="65">
        <v>5</v>
      </c>
      <c r="B23" s="19">
        <v>1050753</v>
      </c>
      <c r="C23" s="34" t="str">
        <f>VLOOKUP(B23,BDD!$A:$E,2,FALSE())</f>
        <v>HUET</v>
      </c>
      <c r="D23" s="34" t="str">
        <f>VLOOKUP(B23,BDD!$A:$E,3,FALSE())</f>
        <v>TIMOTHE</v>
      </c>
      <c r="E23" s="35" t="str">
        <f>VLOOKUP(B23,BDD!$A:$E,4,FALSE())</f>
        <v>M</v>
      </c>
      <c r="F23" s="36" t="str">
        <f>VLOOKUP(B23,BDD!$A:$E,5,FALSE())</f>
        <v>UBO BREST</v>
      </c>
      <c r="H23" s="65">
        <v>5</v>
      </c>
      <c r="I23" s="19">
        <v>1079331</v>
      </c>
      <c r="J23" s="34" t="str">
        <f>VLOOKUP(I23,BDD!$A:$E,2,FALSE())</f>
        <v>IGER</v>
      </c>
      <c r="K23" s="34" t="str">
        <f>VLOOKUP(I23,BDD!$A:$E,3,FALSE())</f>
        <v>SOLENNE</v>
      </c>
      <c r="L23" s="35" t="str">
        <f>VLOOKUP(I23,BDD!$A:$E,4,FALSE())</f>
        <v>F</v>
      </c>
      <c r="M23" s="36" t="str">
        <f>VLOOKUP(I23,BDD!$A:$E,5,FALSE())</f>
        <v>U RENNES 2</v>
      </c>
    </row>
    <row r="24" spans="1:13" ht="15">
      <c r="A24" s="65">
        <v>6</v>
      </c>
      <c r="B24" s="19">
        <v>1060926</v>
      </c>
      <c r="C24" s="34" t="str">
        <f>VLOOKUP(B24,BDD!$A:$E,2,FALSE())</f>
        <v>REMOUE</v>
      </c>
      <c r="D24" s="34" t="str">
        <f>VLOOKUP(B24,BDD!$A:$E,3,FALSE())</f>
        <v>BREWEN</v>
      </c>
      <c r="E24" s="35" t="str">
        <f>VLOOKUP(B24,BDD!$A:$E,4,FALSE())</f>
        <v>M</v>
      </c>
      <c r="F24" s="36" t="str">
        <f>VLOOKUP(B24,BDD!$A:$E,5,FALSE())</f>
        <v>UBO BREST</v>
      </c>
      <c r="H24" s="65">
        <v>6</v>
      </c>
      <c r="I24" s="19">
        <v>1079182</v>
      </c>
      <c r="J24" s="34" t="str">
        <f>VLOOKUP(I24,BDD!$A:$E,2,FALSE())</f>
        <v>SPETEBROOT</v>
      </c>
      <c r="K24" s="34" t="str">
        <f>VLOOKUP(I24,BDD!$A:$E,3,FALSE())</f>
        <v>ANTOINE</v>
      </c>
      <c r="L24" s="35" t="str">
        <f>VLOOKUP(I24,BDD!$A:$E,4,FALSE())</f>
        <v>M</v>
      </c>
      <c r="M24" s="36" t="str">
        <f>VLOOKUP(I24,BDD!$A:$E,5,FALSE())</f>
        <v>U RENNES 2</v>
      </c>
    </row>
    <row r="25" spans="1:13" ht="15">
      <c r="A25" s="65">
        <v>7</v>
      </c>
      <c r="B25" s="19">
        <v>1077855</v>
      </c>
      <c r="C25" s="34" t="str">
        <f>VLOOKUP(B25,BDD!$A:$E,2,FALSE())</f>
        <v>PAULANDRE</v>
      </c>
      <c r="D25" s="34" t="str">
        <f>VLOOKUP(B25,BDD!$A:$E,3,FALSE())</f>
        <v>ARMAND</v>
      </c>
      <c r="E25" s="35" t="str">
        <f>VLOOKUP(B25,BDD!$A:$E,4,FALSE())</f>
        <v>M</v>
      </c>
      <c r="F25" s="36" t="str">
        <f>VLOOKUP(B25,BDD!$A:$E,5,FALSE())</f>
        <v>UBO BREST</v>
      </c>
      <c r="H25" s="65">
        <v>7</v>
      </c>
      <c r="I25" s="19">
        <v>1065873</v>
      </c>
      <c r="J25" s="34" t="str">
        <f>VLOOKUP(I25,BDD!$A:$E,2,FALSE())</f>
        <v>MICHAUX</v>
      </c>
      <c r="K25" s="34" t="str">
        <f>VLOOKUP(I25,BDD!$A:$E,3,FALSE())</f>
        <v>JEANNE</v>
      </c>
      <c r="L25" s="35" t="str">
        <f>VLOOKUP(I25,BDD!$A:$E,4,FALSE())</f>
        <v>F</v>
      </c>
      <c r="M25" s="36" t="str">
        <f>VLOOKUP(I25,BDD!$A:$E,5,FALSE())</f>
        <v>U RENNES 2</v>
      </c>
    </row>
    <row r="26" spans="1:13" ht="15">
      <c r="A26" s="65">
        <v>8</v>
      </c>
      <c r="B26" s="45"/>
      <c r="C26" s="34" t="e">
        <f>VLOOKUP(B26,BDD!$A:$E,2,FALSE())</f>
        <v>#N/A</v>
      </c>
      <c r="D26" s="34" t="e">
        <f>VLOOKUP(B26,BDD!$A:$E,3,FALSE())</f>
        <v>#N/A</v>
      </c>
      <c r="E26" s="35" t="e">
        <f>VLOOKUP(B26,BDD!$A:$E,4,FALSE())</f>
        <v>#N/A</v>
      </c>
      <c r="F26" s="36" t="e">
        <f>VLOOKUP(B26,BDD!$A:$E,5,FALSE())</f>
        <v>#N/A</v>
      </c>
      <c r="H26" s="65">
        <v>8</v>
      </c>
      <c r="I26" s="19">
        <v>1094244</v>
      </c>
      <c r="J26" s="34" t="str">
        <f>VLOOKUP(I26,BDD!$A:$E,2,FALSE())</f>
        <v>MARTIN</v>
      </c>
      <c r="K26" s="34" t="str">
        <f>VLOOKUP(I26,BDD!$A:$E,3,FALSE())</f>
        <v>IZIA</v>
      </c>
      <c r="L26" s="35" t="str">
        <f>VLOOKUP(I26,BDD!$A:$E,4,FALSE())</f>
        <v>F</v>
      </c>
      <c r="M26" s="36" t="str">
        <f>VLOOKUP(I26,BDD!$A:$E,5,FALSE())</f>
        <v>U RENNES 2</v>
      </c>
    </row>
    <row r="27" spans="1:13" ht="15">
      <c r="A27" s="68">
        <v>9</v>
      </c>
      <c r="B27" s="40"/>
      <c r="C27" s="41" t="e">
        <f>VLOOKUP(B27,BDD!$A:$E,2,FALSE())</f>
        <v>#N/A</v>
      </c>
      <c r="D27" s="41" t="e">
        <f>VLOOKUP(B27,BDD!$A:$E,3,FALSE())</f>
        <v>#N/A</v>
      </c>
      <c r="E27" s="42" t="e">
        <f>VLOOKUP(B27,BDD!$A:$E,4,FALSE())</f>
        <v>#N/A</v>
      </c>
      <c r="F27" s="43" t="e">
        <f>VLOOKUP(B27,BDD!$A:$E,5,FALSE())</f>
        <v>#N/A</v>
      </c>
      <c r="H27" s="68">
        <v>9</v>
      </c>
      <c r="I27" s="40"/>
      <c r="J27" s="41" t="e">
        <f>VLOOKUP(I27,BDD!$A:$E,2,FALSE())</f>
        <v>#N/A</v>
      </c>
      <c r="K27" s="41" t="e">
        <f>VLOOKUP(I27,BDD!$A:$E,3,FALSE())</f>
        <v>#N/A</v>
      </c>
      <c r="L27" s="42" t="e">
        <f>VLOOKUP(I27,BDD!$A:$E,4,FALSE())</f>
        <v>#N/A</v>
      </c>
      <c r="M27" s="43" t="e">
        <f>VLOOKUP(I27,BDD!$A:$E,5,FALSE())</f>
        <v>#N/A</v>
      </c>
    </row>
    <row r="29" spans="1:13" ht="15">
      <c r="A29" s="136">
        <v>5</v>
      </c>
      <c r="B29" s="58" t="s">
        <v>192</v>
      </c>
      <c r="C29" s="132" t="s">
        <v>395</v>
      </c>
      <c r="D29" s="132"/>
      <c r="E29" s="132"/>
      <c r="F29" s="132"/>
      <c r="H29" s="136">
        <v>6</v>
      </c>
      <c r="I29" s="58" t="s">
        <v>192</v>
      </c>
      <c r="J29" s="132"/>
      <c r="K29" s="132"/>
      <c r="L29" s="132"/>
      <c r="M29" s="132"/>
    </row>
    <row r="30" spans="1:13" ht="15">
      <c r="A30" s="136"/>
      <c r="B30" s="59" t="s">
        <v>195</v>
      </c>
      <c r="C30" s="60" t="s">
        <v>196</v>
      </c>
      <c r="D30" s="60" t="s">
        <v>197</v>
      </c>
      <c r="E30" s="61" t="s">
        <v>198</v>
      </c>
      <c r="F30" s="62" t="s">
        <v>199</v>
      </c>
      <c r="H30" s="136"/>
      <c r="I30" s="59" t="s">
        <v>195</v>
      </c>
      <c r="J30" s="60" t="s">
        <v>196</v>
      </c>
      <c r="K30" s="60" t="s">
        <v>197</v>
      </c>
      <c r="L30" s="61" t="s">
        <v>198</v>
      </c>
      <c r="M30" s="62" t="s">
        <v>199</v>
      </c>
    </row>
    <row r="31" spans="1:13" ht="15">
      <c r="A31" s="63">
        <v>1</v>
      </c>
      <c r="B31" s="20" t="s">
        <v>166</v>
      </c>
      <c r="C31" s="28" t="str">
        <f>VLOOKUP(B31,BDD!$A:$E,2,FALSE())</f>
        <v>LE BOULC’H</v>
      </c>
      <c r="D31" s="28" t="str">
        <f>VLOOKUP(B31,BDD!$A:$E,3,FALSE())</f>
        <v>Léa</v>
      </c>
      <c r="E31" s="29" t="str">
        <f>VLOOKUP(B31,BDD!$A:$E,4,FALSE())</f>
        <v>F</v>
      </c>
      <c r="F31" s="30">
        <f>VLOOKUP(B31,BDD!$A:$E,5,FALSE())</f>
        <v>0</v>
      </c>
      <c r="H31" s="63">
        <v>1</v>
      </c>
      <c r="I31" s="1">
        <v>1090949</v>
      </c>
      <c r="J31" s="28" t="str">
        <f>VLOOKUP(I31,BDD!$A:$E,2,FALSE())</f>
        <v>LECLERCQ</v>
      </c>
      <c r="K31" s="28" t="str">
        <f>VLOOKUP(I31,BDD!$A:$E,3,FALSE())</f>
        <v>Manon</v>
      </c>
      <c r="L31" s="29" t="str">
        <f>VLOOKUP(I31,BDD!$A:$E,4,FALSE())</f>
        <v>F</v>
      </c>
      <c r="M31" s="30" t="str">
        <f>VLOOKUP(I31,BDD!$A:$E,5,FALSE())</f>
        <v>RENNES 1</v>
      </c>
    </row>
    <row r="32" spans="1:13" ht="15">
      <c r="A32" s="65">
        <v>2</v>
      </c>
      <c r="B32" s="20">
        <v>1092278</v>
      </c>
      <c r="C32" s="34" t="str">
        <f>VLOOKUP(B32,BDD!$A:$E,2,FALSE())</f>
        <v>WEYMAN</v>
      </c>
      <c r="D32" s="34" t="str">
        <f>VLOOKUP(B32,BDD!$A:$E,3,FALSE())</f>
        <v>Rebecca</v>
      </c>
      <c r="E32" s="35" t="str">
        <f>VLOOKUP(B32,BDD!$A:$E,4,FALSE())</f>
        <v>F</v>
      </c>
      <c r="F32" s="36">
        <f>VLOOKUP(B32,BDD!$A:$E,5,FALSE())</f>
        <v>0</v>
      </c>
      <c r="H32" s="65">
        <v>2</v>
      </c>
      <c r="I32" s="1">
        <v>1093197</v>
      </c>
      <c r="J32" s="34" t="str">
        <f>VLOOKUP(I32,BDD!$A:$E,2,FALSE())</f>
        <v>BOUREL</v>
      </c>
      <c r="K32" s="34" t="str">
        <f>VLOOKUP(I32,BDD!$A:$E,3,FALSE())</f>
        <v xml:space="preserve">Pierre </v>
      </c>
      <c r="L32" s="35" t="str">
        <f>VLOOKUP(I32,BDD!$A:$E,4,FALSE())</f>
        <v>M</v>
      </c>
      <c r="M32" s="36" t="str">
        <f>VLOOKUP(I32,BDD!$A:$E,5,FALSE())</f>
        <v>RENNES 1</v>
      </c>
    </row>
    <row r="33" spans="1:13" ht="15">
      <c r="A33" s="65">
        <v>3</v>
      </c>
      <c r="B33" s="20">
        <v>1092307</v>
      </c>
      <c r="C33" s="34" t="s">
        <v>223</v>
      </c>
      <c r="D33" s="34" t="s">
        <v>224</v>
      </c>
      <c r="E33" s="35" t="str">
        <f>VLOOKUP(B33,BDD!$A:$E,4,FALSE())</f>
        <v>F</v>
      </c>
      <c r="F33" s="36">
        <f>VLOOKUP(B33,BDD!$A:$E,5,FALSE())</f>
        <v>0</v>
      </c>
      <c r="H33" s="65">
        <v>3</v>
      </c>
      <c r="I33" s="19">
        <v>1092039</v>
      </c>
      <c r="J33" s="34" t="str">
        <f>VLOOKUP(I33,BDD!$A:$E,2,FALSE())</f>
        <v>PIPAUD-BOURSERIE</v>
      </c>
      <c r="K33" s="34" t="str">
        <f>VLOOKUP(I33,BDD!$A:$E,3,FALSE())</f>
        <v>NAIA</v>
      </c>
      <c r="L33" s="35" t="str">
        <f>VLOOKUP(I33,BDD!$A:$E,4,FALSE())</f>
        <v>F</v>
      </c>
      <c r="M33" s="36" t="str">
        <f>VLOOKUP(I33,BDD!$A:$E,5,FALSE())</f>
        <v>RENNES 1</v>
      </c>
    </row>
    <row r="34" spans="1:13" ht="15">
      <c r="A34" s="65">
        <v>4</v>
      </c>
      <c r="B34" s="20">
        <v>1090360</v>
      </c>
      <c r="C34" s="34" t="str">
        <f>VLOOKUP(B34,BDD!$A:$E,2,FALSE())</f>
        <v>MEIGNEN</v>
      </c>
      <c r="D34" s="34" t="str">
        <f>VLOOKUP(B34,BDD!$A:$E,3,FALSE())</f>
        <v>Justine</v>
      </c>
      <c r="E34" s="35" t="str">
        <f>VLOOKUP(B34,BDD!$A:$E,4,FALSE())</f>
        <v>F</v>
      </c>
      <c r="F34" s="36">
        <f>VLOOKUP(B34,BDD!$A:$E,5,FALSE())</f>
        <v>0</v>
      </c>
      <c r="H34" s="65">
        <v>4</v>
      </c>
      <c r="I34" s="45"/>
      <c r="J34" s="34" t="e">
        <f>VLOOKUP(I34,BDD!$A:$E,2,FALSE())</f>
        <v>#N/A</v>
      </c>
      <c r="K34" s="34" t="e">
        <f>VLOOKUP(I34,BDD!$A:$E,3,FALSE())</f>
        <v>#N/A</v>
      </c>
      <c r="L34" s="35" t="e">
        <f>VLOOKUP(I34,BDD!$A:$E,4,FALSE())</f>
        <v>#N/A</v>
      </c>
      <c r="M34" s="36" t="e">
        <f>VLOOKUP(I34,BDD!$A:$E,5,FALSE())</f>
        <v>#N/A</v>
      </c>
    </row>
    <row r="35" spans="1:13" ht="15">
      <c r="A35" s="65">
        <v>5</v>
      </c>
      <c r="B35" s="20" t="s">
        <v>175</v>
      </c>
      <c r="C35" s="34" t="str">
        <f>VLOOKUP(B35,BDD!$A:$E,2,FALSE())</f>
        <v>ANTE</v>
      </c>
      <c r="D35" s="34" t="str">
        <f>VLOOKUP(B35,BDD!$A:$E,3,FALSE())</f>
        <v>Nikola</v>
      </c>
      <c r="E35" s="35" t="str">
        <f>VLOOKUP(B35,BDD!$A:$E,4,FALSE())</f>
        <v>M</v>
      </c>
      <c r="F35" s="36">
        <f>VLOOKUP(B35,BDD!$A:$E,5,FALSE())</f>
        <v>0</v>
      </c>
      <c r="H35" s="65">
        <v>5</v>
      </c>
      <c r="I35" s="45"/>
      <c r="J35" s="34" t="e">
        <f>VLOOKUP(I35,BDD!$A:$E,2,FALSE())</f>
        <v>#N/A</v>
      </c>
      <c r="K35" s="34" t="e">
        <f>VLOOKUP(I35,BDD!$A:$E,3,FALSE())</f>
        <v>#N/A</v>
      </c>
      <c r="L35" s="35" t="e">
        <f>VLOOKUP(I35,BDD!$A:$E,4,FALSE())</f>
        <v>#N/A</v>
      </c>
      <c r="M35" s="36" t="e">
        <f>VLOOKUP(I35,BDD!$A:$E,5,FALSE())</f>
        <v>#N/A</v>
      </c>
    </row>
    <row r="36" spans="1:13" ht="15">
      <c r="A36" s="65">
        <v>6</v>
      </c>
      <c r="B36" s="20" t="s">
        <v>178</v>
      </c>
      <c r="C36" s="34" t="str">
        <f>VLOOKUP(B36,BDD!$A:$E,2,FALSE())</f>
        <v>LE POTTIER</v>
      </c>
      <c r="D36" s="34" t="str">
        <f>VLOOKUP(B36,BDD!$A:$E,3,FALSE())</f>
        <v>Kévin</v>
      </c>
      <c r="E36" s="35" t="str">
        <f>VLOOKUP(B36,BDD!$A:$E,4,FALSE())</f>
        <v>M</v>
      </c>
      <c r="F36" s="36">
        <f>VLOOKUP(B36,BDD!$A:$E,5,FALSE())</f>
        <v>0</v>
      </c>
      <c r="H36" s="65">
        <v>6</v>
      </c>
      <c r="I36" s="45"/>
      <c r="J36" s="34" t="e">
        <f>VLOOKUP(I36,BDD!$A:$E,2,FALSE())</f>
        <v>#N/A</v>
      </c>
      <c r="K36" s="34" t="e">
        <f>VLOOKUP(I36,BDD!$A:$E,3,FALSE())</f>
        <v>#N/A</v>
      </c>
      <c r="L36" s="35" t="e">
        <f>VLOOKUP(I36,BDD!$A:$E,4,FALSE())</f>
        <v>#N/A</v>
      </c>
      <c r="M36" s="36" t="e">
        <f>VLOOKUP(I36,BDD!$A:$E,5,FALSE())</f>
        <v>#N/A</v>
      </c>
    </row>
    <row r="37" spans="1:13" ht="15">
      <c r="A37" s="65">
        <v>7</v>
      </c>
      <c r="B37" s="20" t="s">
        <v>181</v>
      </c>
      <c r="C37" s="34" t="str">
        <f>VLOOKUP(B37,BDD!$A:$E,2,FALSE())</f>
        <v>GUILLEMOT</v>
      </c>
      <c r="D37" s="34" t="str">
        <f>VLOOKUP(B37,BDD!$A:$E,3,FALSE())</f>
        <v>Clément</v>
      </c>
      <c r="E37" s="35" t="str">
        <f>VLOOKUP(B37,BDD!$A:$E,4,FALSE())</f>
        <v>M</v>
      </c>
      <c r="F37" s="36">
        <f>VLOOKUP(B37,BDD!$A:$E,5,FALSE())</f>
        <v>0</v>
      </c>
      <c r="H37" s="65">
        <v>7</v>
      </c>
      <c r="I37" s="45"/>
      <c r="J37" s="34" t="e">
        <f>VLOOKUP(I37,BDD!$A:$E,2,FALSE())</f>
        <v>#N/A</v>
      </c>
      <c r="K37" s="34" t="e">
        <f>VLOOKUP(I37,BDD!$A:$E,3,FALSE())</f>
        <v>#N/A</v>
      </c>
      <c r="L37" s="35" t="e">
        <f>VLOOKUP(I37,BDD!$A:$E,4,FALSE())</f>
        <v>#N/A</v>
      </c>
      <c r="M37" s="36" t="e">
        <f>VLOOKUP(I37,BDD!$A:$E,5,FALSE())</f>
        <v>#N/A</v>
      </c>
    </row>
    <row r="38" spans="1:13" ht="15">
      <c r="A38" s="65">
        <v>8</v>
      </c>
      <c r="B38" s="20" t="s">
        <v>184</v>
      </c>
      <c r="C38" s="34" t="str">
        <f>VLOOKUP(B38,BDD!$A:$E,2,FALSE())</f>
        <v>LAMOUR</v>
      </c>
      <c r="D38" s="34" t="str">
        <f>VLOOKUP(B38,BDD!$A:$E,3,FALSE())</f>
        <v>Alexis</v>
      </c>
      <c r="E38" s="35" t="str">
        <f>VLOOKUP(B38,BDD!$A:$E,4,FALSE())</f>
        <v>M</v>
      </c>
      <c r="F38" s="36">
        <f>VLOOKUP(B38,BDD!$A:$E,5,FALSE())</f>
        <v>0</v>
      </c>
      <c r="H38" s="65">
        <v>8</v>
      </c>
      <c r="I38" s="45"/>
      <c r="J38" s="34" t="e">
        <f>VLOOKUP(I38,BDD!$A:$E,2,FALSE())</f>
        <v>#N/A</v>
      </c>
      <c r="K38" s="34" t="e">
        <f>VLOOKUP(I38,BDD!$A:$E,3,FALSE())</f>
        <v>#N/A</v>
      </c>
      <c r="L38" s="35" t="e">
        <f>VLOOKUP(I38,BDD!$A:$E,4,FALSE())</f>
        <v>#N/A</v>
      </c>
      <c r="M38" s="36" t="e">
        <f>VLOOKUP(I38,BDD!$A:$E,5,FALSE())</f>
        <v>#N/A</v>
      </c>
    </row>
    <row r="39" spans="1:13" ht="15">
      <c r="A39" s="68">
        <v>9</v>
      </c>
      <c r="B39" s="40"/>
      <c r="C39" s="41" t="e">
        <f>VLOOKUP(B39,BDD!$A:$E,2,FALSE())</f>
        <v>#N/A</v>
      </c>
      <c r="D39" s="41" t="e">
        <f>VLOOKUP(B39,BDD!$A:$E,3,FALSE())</f>
        <v>#N/A</v>
      </c>
      <c r="E39" s="42" t="e">
        <f>VLOOKUP(B39,BDD!$A:$E,4,FALSE())</f>
        <v>#N/A</v>
      </c>
      <c r="F39" s="43" t="e">
        <f>VLOOKUP(B39,BDD!$A:$E,5,FALSE())</f>
        <v>#N/A</v>
      </c>
      <c r="H39" s="68">
        <v>9</v>
      </c>
      <c r="I39" s="40"/>
      <c r="J39" s="41" t="e">
        <f>VLOOKUP(I39,BDD!$A:$E,2,FALSE())</f>
        <v>#N/A</v>
      </c>
      <c r="K39" s="41" t="e">
        <f>VLOOKUP(I39,BDD!$A:$E,3,FALSE())</f>
        <v>#N/A</v>
      </c>
      <c r="L39" s="42" t="e">
        <f>VLOOKUP(I39,BDD!$A:$E,4,FALSE())</f>
        <v>#N/A</v>
      </c>
      <c r="M39" s="43" t="e">
        <f>VLOOKUP(I39,BDD!$A:$E,5,FALSE())</f>
        <v>#N/A</v>
      </c>
    </row>
    <row r="41" spans="1:13" ht="15">
      <c r="A41" s="136">
        <v>7</v>
      </c>
      <c r="B41" s="58" t="s">
        <v>192</v>
      </c>
      <c r="C41" s="132"/>
      <c r="D41" s="132"/>
      <c r="E41" s="132"/>
      <c r="F41" s="132"/>
      <c r="H41" s="136">
        <v>8</v>
      </c>
      <c r="I41" s="58" t="s">
        <v>192</v>
      </c>
      <c r="J41" s="132"/>
      <c r="K41" s="132"/>
      <c r="L41" s="132"/>
      <c r="M41" s="132"/>
    </row>
    <row r="42" spans="1:13" ht="15">
      <c r="A42" s="136"/>
      <c r="B42" s="59" t="s">
        <v>195</v>
      </c>
      <c r="C42" s="60" t="s">
        <v>196</v>
      </c>
      <c r="D42" s="60" t="s">
        <v>197</v>
      </c>
      <c r="E42" s="61" t="s">
        <v>198</v>
      </c>
      <c r="F42" s="62" t="s">
        <v>199</v>
      </c>
      <c r="H42" s="136"/>
      <c r="I42" s="59" t="s">
        <v>195</v>
      </c>
      <c r="J42" s="60" t="s">
        <v>196</v>
      </c>
      <c r="K42" s="60" t="s">
        <v>197</v>
      </c>
      <c r="L42" s="61" t="s">
        <v>198</v>
      </c>
      <c r="M42" s="62" t="s">
        <v>199</v>
      </c>
    </row>
    <row r="43" spans="1:13" ht="15">
      <c r="A43" s="63">
        <v>1</v>
      </c>
      <c r="B43" s="44"/>
      <c r="C43" s="28" t="e">
        <f>VLOOKUP(B43,BDD!$A:$E,2,FALSE())</f>
        <v>#N/A</v>
      </c>
      <c r="D43" s="28" t="e">
        <f>VLOOKUP(B43,BDD!$A:$E,3,FALSE())</f>
        <v>#N/A</v>
      </c>
      <c r="E43" s="29" t="e">
        <f>VLOOKUP(B43,BDD!$A:$E,4,FALSE())</f>
        <v>#N/A</v>
      </c>
      <c r="F43" s="30" t="e">
        <f>VLOOKUP(B43,BDD!$A:$E,5,FALSE())</f>
        <v>#N/A</v>
      </c>
      <c r="H43" s="63">
        <v>1</v>
      </c>
      <c r="I43" s="44"/>
      <c r="J43" s="28" t="e">
        <f>VLOOKUP(I43,BDD!$A:$E,2,FALSE())</f>
        <v>#N/A</v>
      </c>
      <c r="K43" s="28" t="e">
        <f>VLOOKUP(I43,BDD!$A:$E,3,FALSE())</f>
        <v>#N/A</v>
      </c>
      <c r="L43" s="29" t="e">
        <f>VLOOKUP(I43,BDD!$A:$E,4,FALSE())</f>
        <v>#N/A</v>
      </c>
      <c r="M43" s="30" t="e">
        <f>VLOOKUP(I43,BDD!$A:$E,5,FALSE())</f>
        <v>#N/A</v>
      </c>
    </row>
    <row r="44" spans="1:13" ht="15">
      <c r="A44" s="65">
        <v>2</v>
      </c>
      <c r="B44" s="45"/>
      <c r="C44" s="34" t="e">
        <f>VLOOKUP(B44,BDD!$A:$E,2,FALSE())</f>
        <v>#N/A</v>
      </c>
      <c r="D44" s="34" t="e">
        <f>VLOOKUP(B44,BDD!$A:$E,3,FALSE())</f>
        <v>#N/A</v>
      </c>
      <c r="E44" s="35" t="e">
        <f>VLOOKUP(B44,BDD!$A:$E,4,FALSE())</f>
        <v>#N/A</v>
      </c>
      <c r="F44" s="36" t="e">
        <f>VLOOKUP(B44,BDD!$A:$E,5,FALSE())</f>
        <v>#N/A</v>
      </c>
      <c r="H44" s="65">
        <v>2</v>
      </c>
      <c r="I44" s="45"/>
      <c r="J44" s="34" t="e">
        <f>VLOOKUP(I44,BDD!$A:$E,2,FALSE())</f>
        <v>#N/A</v>
      </c>
      <c r="K44" s="34" t="e">
        <f>VLOOKUP(I44,BDD!$A:$E,3,FALSE())</f>
        <v>#N/A</v>
      </c>
      <c r="L44" s="35" t="e">
        <f>VLOOKUP(I44,BDD!$A:$E,4,FALSE())</f>
        <v>#N/A</v>
      </c>
      <c r="M44" s="36" t="e">
        <f>VLOOKUP(I44,BDD!$A:$E,5,FALSE())</f>
        <v>#N/A</v>
      </c>
    </row>
    <row r="45" spans="1:13" ht="15">
      <c r="A45" s="65">
        <v>3</v>
      </c>
      <c r="B45" s="45"/>
      <c r="C45" s="34" t="e">
        <f>VLOOKUP(B45,BDD!$A:$E,2,FALSE())</f>
        <v>#N/A</v>
      </c>
      <c r="D45" s="34" t="e">
        <f>VLOOKUP(B45,BDD!$A:$E,3,FALSE())</f>
        <v>#N/A</v>
      </c>
      <c r="E45" s="35" t="e">
        <f>VLOOKUP(B45,BDD!$A:$E,4,FALSE())</f>
        <v>#N/A</v>
      </c>
      <c r="F45" s="36" t="e">
        <f>VLOOKUP(B45,BDD!$A:$E,5,FALSE())</f>
        <v>#N/A</v>
      </c>
      <c r="H45" s="65">
        <v>3</v>
      </c>
      <c r="I45" s="45"/>
      <c r="J45" s="34" t="e">
        <f>VLOOKUP(I45,BDD!$A:$E,2,FALSE())</f>
        <v>#N/A</v>
      </c>
      <c r="K45" s="34" t="e">
        <f>VLOOKUP(I45,BDD!$A:$E,3,FALSE())</f>
        <v>#N/A</v>
      </c>
      <c r="L45" s="35" t="e">
        <f>VLOOKUP(I45,BDD!$A:$E,4,FALSE())</f>
        <v>#N/A</v>
      </c>
      <c r="M45" s="36" t="e">
        <f>VLOOKUP(I45,BDD!$A:$E,5,FALSE())</f>
        <v>#N/A</v>
      </c>
    </row>
    <row r="46" spans="1:13" ht="15">
      <c r="A46" s="65">
        <v>4</v>
      </c>
      <c r="B46" s="45"/>
      <c r="C46" s="34" t="e">
        <f>VLOOKUP(B46,BDD!$A:$E,2,FALSE())</f>
        <v>#N/A</v>
      </c>
      <c r="D46" s="34" t="e">
        <f>VLOOKUP(B46,BDD!$A:$E,3,FALSE())</f>
        <v>#N/A</v>
      </c>
      <c r="E46" s="35" t="e">
        <f>VLOOKUP(B46,BDD!$A:$E,4,FALSE())</f>
        <v>#N/A</v>
      </c>
      <c r="F46" s="36" t="e">
        <f>VLOOKUP(B46,BDD!$A:$E,5,FALSE())</f>
        <v>#N/A</v>
      </c>
      <c r="H46" s="65">
        <v>4</v>
      </c>
      <c r="I46" s="45"/>
      <c r="J46" s="34" t="e">
        <f>VLOOKUP(I46,BDD!$A:$E,2,FALSE())</f>
        <v>#N/A</v>
      </c>
      <c r="K46" s="34" t="e">
        <f>VLOOKUP(I46,BDD!$A:$E,3,FALSE())</f>
        <v>#N/A</v>
      </c>
      <c r="L46" s="35" t="e">
        <f>VLOOKUP(I46,BDD!$A:$E,4,FALSE())</f>
        <v>#N/A</v>
      </c>
      <c r="M46" s="36" t="e">
        <f>VLOOKUP(I46,BDD!$A:$E,5,FALSE())</f>
        <v>#N/A</v>
      </c>
    </row>
    <row r="47" spans="1:13" ht="15">
      <c r="A47" s="65">
        <v>5</v>
      </c>
      <c r="B47" s="45"/>
      <c r="C47" s="34" t="e">
        <f>VLOOKUP(B47,BDD!$A:$E,2,FALSE())</f>
        <v>#N/A</v>
      </c>
      <c r="D47" s="34" t="e">
        <f>VLOOKUP(B47,BDD!$A:$E,3,FALSE())</f>
        <v>#N/A</v>
      </c>
      <c r="E47" s="35" t="e">
        <f>VLOOKUP(B47,BDD!$A:$E,4,FALSE())</f>
        <v>#N/A</v>
      </c>
      <c r="F47" s="36" t="e">
        <f>VLOOKUP(B47,BDD!$A:$E,5,FALSE())</f>
        <v>#N/A</v>
      </c>
      <c r="H47" s="65">
        <v>5</v>
      </c>
      <c r="I47" s="45"/>
      <c r="J47" s="34" t="e">
        <f>VLOOKUP(I47,BDD!$A:$E,2,FALSE())</f>
        <v>#N/A</v>
      </c>
      <c r="K47" s="34" t="e">
        <f>VLOOKUP(I47,BDD!$A:$E,3,FALSE())</f>
        <v>#N/A</v>
      </c>
      <c r="L47" s="35" t="e">
        <f>VLOOKUP(I47,BDD!$A:$E,4,FALSE())</f>
        <v>#N/A</v>
      </c>
      <c r="M47" s="36" t="e">
        <f>VLOOKUP(I47,BDD!$A:$E,5,FALSE())</f>
        <v>#N/A</v>
      </c>
    </row>
    <row r="48" spans="1:13" ht="15">
      <c r="A48" s="65">
        <v>6</v>
      </c>
      <c r="B48" s="45"/>
      <c r="C48" s="34" t="e">
        <f>VLOOKUP(B48,BDD!$A:$E,2,FALSE())</f>
        <v>#N/A</v>
      </c>
      <c r="D48" s="34" t="e">
        <f>VLOOKUP(B48,BDD!$A:$E,3,FALSE())</f>
        <v>#N/A</v>
      </c>
      <c r="E48" s="35" t="e">
        <f>VLOOKUP(B48,BDD!$A:$E,4,FALSE())</f>
        <v>#N/A</v>
      </c>
      <c r="F48" s="36" t="e">
        <f>VLOOKUP(B48,BDD!$A:$E,5,FALSE())</f>
        <v>#N/A</v>
      </c>
      <c r="H48" s="65">
        <v>6</v>
      </c>
      <c r="I48" s="45"/>
      <c r="J48" s="34" t="e">
        <f>VLOOKUP(I48,BDD!$A:$E,2,FALSE())</f>
        <v>#N/A</v>
      </c>
      <c r="K48" s="34" t="e">
        <f>VLOOKUP(I48,BDD!$A:$E,3,FALSE())</f>
        <v>#N/A</v>
      </c>
      <c r="L48" s="35" t="e">
        <f>VLOOKUP(I48,BDD!$A:$E,4,FALSE())</f>
        <v>#N/A</v>
      </c>
      <c r="M48" s="36" t="e">
        <f>VLOOKUP(I48,BDD!$A:$E,5,FALSE())</f>
        <v>#N/A</v>
      </c>
    </row>
    <row r="49" spans="1:13" ht="15">
      <c r="A49" s="65">
        <v>7</v>
      </c>
      <c r="B49" s="45"/>
      <c r="C49" s="34" t="e">
        <f>VLOOKUP(B49,BDD!$A:$E,2,FALSE())</f>
        <v>#N/A</v>
      </c>
      <c r="D49" s="34" t="e">
        <f>VLOOKUP(B49,BDD!$A:$E,3,FALSE())</f>
        <v>#N/A</v>
      </c>
      <c r="E49" s="35" t="e">
        <f>VLOOKUP(B49,BDD!$A:$E,4,FALSE())</f>
        <v>#N/A</v>
      </c>
      <c r="F49" s="36" t="e">
        <f>VLOOKUP(B49,BDD!$A:$E,5,FALSE())</f>
        <v>#N/A</v>
      </c>
      <c r="H49" s="65">
        <v>7</v>
      </c>
      <c r="I49" s="45"/>
      <c r="J49" s="34" t="e">
        <f>VLOOKUP(I49,BDD!$A:$E,2,FALSE())</f>
        <v>#N/A</v>
      </c>
      <c r="K49" s="34" t="e">
        <f>VLOOKUP(I49,BDD!$A:$E,3,FALSE())</f>
        <v>#N/A</v>
      </c>
      <c r="L49" s="35" t="e">
        <f>VLOOKUP(I49,BDD!$A:$E,4,FALSE())</f>
        <v>#N/A</v>
      </c>
      <c r="M49" s="36" t="e">
        <f>VLOOKUP(I49,BDD!$A:$E,5,FALSE())</f>
        <v>#N/A</v>
      </c>
    </row>
    <row r="50" spans="1:13" ht="15">
      <c r="A50" s="65">
        <v>8</v>
      </c>
      <c r="B50" s="45"/>
      <c r="C50" s="34" t="e">
        <f>VLOOKUP(B50,BDD!$A:$E,2,FALSE())</f>
        <v>#N/A</v>
      </c>
      <c r="D50" s="34" t="e">
        <f>VLOOKUP(B50,BDD!$A:$E,3,FALSE())</f>
        <v>#N/A</v>
      </c>
      <c r="E50" s="35" t="e">
        <f>VLOOKUP(B50,BDD!$A:$E,4,FALSE())</f>
        <v>#N/A</v>
      </c>
      <c r="F50" s="36" t="e">
        <f>VLOOKUP(B50,BDD!$A:$E,5,FALSE())</f>
        <v>#N/A</v>
      </c>
      <c r="H50" s="65">
        <v>8</v>
      </c>
      <c r="I50" s="45"/>
      <c r="J50" s="34" t="e">
        <f>VLOOKUP(I50,BDD!$A:$E,2,FALSE())</f>
        <v>#N/A</v>
      </c>
      <c r="K50" s="34" t="e">
        <f>VLOOKUP(I50,BDD!$A:$E,3,FALSE())</f>
        <v>#N/A</v>
      </c>
      <c r="L50" s="35" t="e">
        <f>VLOOKUP(I50,BDD!$A:$E,4,FALSE())</f>
        <v>#N/A</v>
      </c>
      <c r="M50" s="36" t="e">
        <f>VLOOKUP(I50,BDD!$A:$E,5,FALSE())</f>
        <v>#N/A</v>
      </c>
    </row>
    <row r="51" spans="1:13" ht="15">
      <c r="A51" s="68">
        <v>9</v>
      </c>
      <c r="B51" s="40"/>
      <c r="C51" s="41" t="e">
        <f>VLOOKUP(B51,BDD!$A:$E,2,FALSE())</f>
        <v>#N/A</v>
      </c>
      <c r="D51" s="41" t="e">
        <f>VLOOKUP(B51,BDD!$A:$E,3,FALSE())</f>
        <v>#N/A</v>
      </c>
      <c r="E51" s="42" t="e">
        <f>VLOOKUP(B51,BDD!$A:$E,4,FALSE())</f>
        <v>#N/A</v>
      </c>
      <c r="F51" s="43" t="e">
        <f>VLOOKUP(B51,BDD!$A:$E,5,FALSE())</f>
        <v>#N/A</v>
      </c>
      <c r="H51" s="68">
        <v>9</v>
      </c>
      <c r="I51" s="40"/>
      <c r="J51" s="41" t="e">
        <f>VLOOKUP(I51,BDD!$A:$E,2,FALSE())</f>
        <v>#N/A</v>
      </c>
      <c r="K51" s="41" t="e">
        <f>VLOOKUP(I51,BDD!$A:$E,3,FALSE())</f>
        <v>#N/A</v>
      </c>
      <c r="L51" s="42" t="e">
        <f>VLOOKUP(I51,BDD!$A:$E,4,FALSE())</f>
        <v>#N/A</v>
      </c>
      <c r="M51" s="43" t="e">
        <f>VLOOKUP(I51,BDD!$A:$E,5,FALSE())</f>
        <v>#N/A</v>
      </c>
    </row>
    <row r="53" spans="1:13" ht="15">
      <c r="A53" s="136">
        <v>9</v>
      </c>
      <c r="B53" s="58" t="s">
        <v>192</v>
      </c>
      <c r="C53" s="132"/>
      <c r="D53" s="132"/>
      <c r="E53" s="132"/>
      <c r="F53" s="132"/>
      <c r="H53" s="136">
        <v>10</v>
      </c>
      <c r="I53" s="58" t="s">
        <v>192</v>
      </c>
      <c r="J53" s="132"/>
      <c r="K53" s="132"/>
      <c r="L53" s="132"/>
      <c r="M53" s="132"/>
    </row>
    <row r="54" spans="1:13" ht="15">
      <c r="A54" s="136"/>
      <c r="B54" s="59" t="s">
        <v>195</v>
      </c>
      <c r="C54" s="60" t="s">
        <v>196</v>
      </c>
      <c r="D54" s="60" t="s">
        <v>197</v>
      </c>
      <c r="E54" s="61" t="s">
        <v>198</v>
      </c>
      <c r="F54" s="62" t="s">
        <v>199</v>
      </c>
      <c r="H54" s="136"/>
      <c r="I54" s="59" t="s">
        <v>195</v>
      </c>
      <c r="J54" s="60" t="s">
        <v>196</v>
      </c>
      <c r="K54" s="60" t="s">
        <v>197</v>
      </c>
      <c r="L54" s="61" t="s">
        <v>198</v>
      </c>
      <c r="M54" s="62" t="s">
        <v>199</v>
      </c>
    </row>
    <row r="55" spans="1:13" ht="15">
      <c r="A55" s="63">
        <v>1</v>
      </c>
      <c r="B55" s="44"/>
      <c r="C55" s="28" t="e">
        <f>VLOOKUP(B55,BDD!$A:$E,2,FALSE())</f>
        <v>#N/A</v>
      </c>
      <c r="D55" s="28" t="e">
        <f>VLOOKUP(B55,BDD!$A:$E,3,FALSE())</f>
        <v>#N/A</v>
      </c>
      <c r="E55" s="29" t="e">
        <f>VLOOKUP(B55,BDD!$A:$E,4,FALSE())</f>
        <v>#N/A</v>
      </c>
      <c r="F55" s="30" t="e">
        <f>VLOOKUP(B55,BDD!$A:$E,5,FALSE())</f>
        <v>#N/A</v>
      </c>
      <c r="H55" s="63">
        <v>1</v>
      </c>
      <c r="I55" s="44"/>
      <c r="J55" s="28" t="e">
        <f>VLOOKUP(I55,BDD!$A:$E,2,FALSE())</f>
        <v>#N/A</v>
      </c>
      <c r="K55" s="28" t="e">
        <f>VLOOKUP(I55,BDD!$A:$E,3,FALSE())</f>
        <v>#N/A</v>
      </c>
      <c r="L55" s="29" t="e">
        <f>VLOOKUP(I55,BDD!$A:$E,4,FALSE())</f>
        <v>#N/A</v>
      </c>
      <c r="M55" s="30" t="e">
        <f>VLOOKUP(I55,BDD!$A:$E,5,FALSE())</f>
        <v>#N/A</v>
      </c>
    </row>
    <row r="56" spans="1:13" ht="15">
      <c r="A56" s="65">
        <v>2</v>
      </c>
      <c r="B56" s="45"/>
      <c r="C56" s="34" t="e">
        <f>VLOOKUP(B56,BDD!$A:$E,2,FALSE())</f>
        <v>#N/A</v>
      </c>
      <c r="D56" s="34" t="e">
        <f>VLOOKUP(B56,BDD!$A:$E,3,FALSE())</f>
        <v>#N/A</v>
      </c>
      <c r="E56" s="35" t="e">
        <f>VLOOKUP(B56,BDD!$A:$E,4,FALSE())</f>
        <v>#N/A</v>
      </c>
      <c r="F56" s="36" t="e">
        <f>VLOOKUP(B56,BDD!$A:$E,5,FALSE())</f>
        <v>#N/A</v>
      </c>
      <c r="H56" s="65">
        <v>2</v>
      </c>
      <c r="I56" s="45"/>
      <c r="J56" s="34" t="e">
        <f>VLOOKUP(I56,BDD!$A:$E,2,FALSE())</f>
        <v>#N/A</v>
      </c>
      <c r="K56" s="34" t="e">
        <f>VLOOKUP(I56,BDD!$A:$E,3,FALSE())</f>
        <v>#N/A</v>
      </c>
      <c r="L56" s="35" t="e">
        <f>VLOOKUP(I56,BDD!$A:$E,4,FALSE())</f>
        <v>#N/A</v>
      </c>
      <c r="M56" s="36" t="e">
        <f>VLOOKUP(I56,BDD!$A:$E,5,FALSE())</f>
        <v>#N/A</v>
      </c>
    </row>
    <row r="57" spans="1:13" ht="15">
      <c r="A57" s="65">
        <v>3</v>
      </c>
      <c r="B57" s="45"/>
      <c r="C57" s="34" t="e">
        <f>VLOOKUP(B57,BDD!$A:$E,2,FALSE())</f>
        <v>#N/A</v>
      </c>
      <c r="D57" s="34" t="e">
        <f>VLOOKUP(B57,BDD!$A:$E,3,FALSE())</f>
        <v>#N/A</v>
      </c>
      <c r="E57" s="35" t="e">
        <f>VLOOKUP(B57,BDD!$A:$E,4,FALSE())</f>
        <v>#N/A</v>
      </c>
      <c r="F57" s="36" t="e">
        <f>VLOOKUP(B57,BDD!$A:$E,5,FALSE())</f>
        <v>#N/A</v>
      </c>
      <c r="H57" s="65">
        <v>3</v>
      </c>
      <c r="I57" s="45"/>
      <c r="J57" s="34" t="e">
        <f>VLOOKUP(I57,BDD!$A:$E,2,FALSE())</f>
        <v>#N/A</v>
      </c>
      <c r="K57" s="34" t="e">
        <f>VLOOKUP(I57,BDD!$A:$E,3,FALSE())</f>
        <v>#N/A</v>
      </c>
      <c r="L57" s="35" t="e">
        <f>VLOOKUP(I57,BDD!$A:$E,4,FALSE())</f>
        <v>#N/A</v>
      </c>
      <c r="M57" s="36" t="e">
        <f>VLOOKUP(I57,BDD!$A:$E,5,FALSE())</f>
        <v>#N/A</v>
      </c>
    </row>
    <row r="58" spans="1:13" ht="15">
      <c r="A58" s="65">
        <v>4</v>
      </c>
      <c r="B58" s="45"/>
      <c r="C58" s="34" t="e">
        <f>VLOOKUP(B58,BDD!$A:$E,2,FALSE())</f>
        <v>#N/A</v>
      </c>
      <c r="D58" s="34" t="e">
        <f>VLOOKUP(B58,BDD!$A:$E,3,FALSE())</f>
        <v>#N/A</v>
      </c>
      <c r="E58" s="35" t="e">
        <f>VLOOKUP(B58,BDD!$A:$E,4,FALSE())</f>
        <v>#N/A</v>
      </c>
      <c r="F58" s="36" t="e">
        <f>VLOOKUP(B58,BDD!$A:$E,5,FALSE())</f>
        <v>#N/A</v>
      </c>
      <c r="H58" s="65">
        <v>4</v>
      </c>
      <c r="I58" s="45"/>
      <c r="J58" s="34" t="e">
        <f>VLOOKUP(I58,BDD!$A:$E,2,FALSE())</f>
        <v>#N/A</v>
      </c>
      <c r="K58" s="34" t="e">
        <f>VLOOKUP(I58,BDD!$A:$E,3,FALSE())</f>
        <v>#N/A</v>
      </c>
      <c r="L58" s="35" t="e">
        <f>VLOOKUP(I58,BDD!$A:$E,4,FALSE())</f>
        <v>#N/A</v>
      </c>
      <c r="M58" s="36" t="e">
        <f>VLOOKUP(I58,BDD!$A:$E,5,FALSE())</f>
        <v>#N/A</v>
      </c>
    </row>
    <row r="59" spans="1:13" ht="15">
      <c r="A59" s="65">
        <v>5</v>
      </c>
      <c r="B59" s="45"/>
      <c r="C59" s="34" t="e">
        <f>VLOOKUP(B59,BDD!$A:$E,2,FALSE())</f>
        <v>#N/A</v>
      </c>
      <c r="D59" s="34" t="e">
        <f>VLOOKUP(B59,BDD!$A:$E,3,FALSE())</f>
        <v>#N/A</v>
      </c>
      <c r="E59" s="35" t="e">
        <f>VLOOKUP(B59,BDD!$A:$E,4,FALSE())</f>
        <v>#N/A</v>
      </c>
      <c r="F59" s="36" t="e">
        <f>VLOOKUP(B59,BDD!$A:$E,5,FALSE())</f>
        <v>#N/A</v>
      </c>
      <c r="H59" s="65">
        <v>5</v>
      </c>
      <c r="I59" s="45"/>
      <c r="J59" s="34" t="e">
        <f>VLOOKUP(I59,BDD!$A:$E,2,FALSE())</f>
        <v>#N/A</v>
      </c>
      <c r="K59" s="34" t="e">
        <f>VLOOKUP(I59,BDD!$A:$E,3,FALSE())</f>
        <v>#N/A</v>
      </c>
      <c r="L59" s="35" t="e">
        <f>VLOOKUP(I59,BDD!$A:$E,4,FALSE())</f>
        <v>#N/A</v>
      </c>
      <c r="M59" s="36" t="e">
        <f>VLOOKUP(I59,BDD!$A:$E,5,FALSE())</f>
        <v>#N/A</v>
      </c>
    </row>
    <row r="60" spans="1:13" ht="15">
      <c r="A60" s="65">
        <v>6</v>
      </c>
      <c r="B60" s="45"/>
      <c r="C60" s="34" t="e">
        <f>VLOOKUP(B60,BDD!$A:$E,2,FALSE())</f>
        <v>#N/A</v>
      </c>
      <c r="D60" s="34" t="e">
        <f>VLOOKUP(B60,BDD!$A:$E,3,FALSE())</f>
        <v>#N/A</v>
      </c>
      <c r="E60" s="35" t="e">
        <f>VLOOKUP(B60,BDD!$A:$E,4,FALSE())</f>
        <v>#N/A</v>
      </c>
      <c r="F60" s="36" t="e">
        <f>VLOOKUP(B60,BDD!$A:$E,5,FALSE())</f>
        <v>#N/A</v>
      </c>
      <c r="H60" s="65">
        <v>6</v>
      </c>
      <c r="I60" s="45"/>
      <c r="J60" s="34" t="e">
        <f>VLOOKUP(I60,BDD!$A:$E,2,FALSE())</f>
        <v>#N/A</v>
      </c>
      <c r="K60" s="34" t="e">
        <f>VLOOKUP(I60,BDD!$A:$E,3,FALSE())</f>
        <v>#N/A</v>
      </c>
      <c r="L60" s="35" t="e">
        <f>VLOOKUP(I60,BDD!$A:$E,4,FALSE())</f>
        <v>#N/A</v>
      </c>
      <c r="M60" s="36" t="e">
        <f>VLOOKUP(I60,BDD!$A:$E,5,FALSE())</f>
        <v>#N/A</v>
      </c>
    </row>
    <row r="61" spans="1:13" ht="15">
      <c r="A61" s="65">
        <v>7</v>
      </c>
      <c r="B61" s="45"/>
      <c r="C61" s="34" t="e">
        <f>VLOOKUP(B61,BDD!$A:$E,2,FALSE())</f>
        <v>#N/A</v>
      </c>
      <c r="D61" s="34" t="e">
        <f>VLOOKUP(B61,BDD!$A:$E,3,FALSE())</f>
        <v>#N/A</v>
      </c>
      <c r="E61" s="35" t="e">
        <f>VLOOKUP(B61,BDD!$A:$E,4,FALSE())</f>
        <v>#N/A</v>
      </c>
      <c r="F61" s="36" t="e">
        <f>VLOOKUP(B61,BDD!$A:$E,5,FALSE())</f>
        <v>#N/A</v>
      </c>
      <c r="H61" s="65">
        <v>7</v>
      </c>
      <c r="I61" s="45"/>
      <c r="J61" s="34" t="e">
        <f>VLOOKUP(I61,BDD!$A:$E,2,FALSE())</f>
        <v>#N/A</v>
      </c>
      <c r="K61" s="34" t="e">
        <f>VLOOKUP(I61,BDD!$A:$E,3,FALSE())</f>
        <v>#N/A</v>
      </c>
      <c r="L61" s="35" t="e">
        <f>VLOOKUP(I61,BDD!$A:$E,4,FALSE())</f>
        <v>#N/A</v>
      </c>
      <c r="M61" s="36" t="e">
        <f>VLOOKUP(I61,BDD!$A:$E,5,FALSE())</f>
        <v>#N/A</v>
      </c>
    </row>
    <row r="62" spans="1:13" ht="15">
      <c r="A62" s="65">
        <v>8</v>
      </c>
      <c r="B62" s="45"/>
      <c r="C62" s="34" t="e">
        <f>VLOOKUP(B62,BDD!$A:$E,2,FALSE())</f>
        <v>#N/A</v>
      </c>
      <c r="D62" s="34" t="e">
        <f>VLOOKUP(B62,BDD!$A:$E,3,FALSE())</f>
        <v>#N/A</v>
      </c>
      <c r="E62" s="35" t="e">
        <f>VLOOKUP(B62,BDD!$A:$E,4,FALSE())</f>
        <v>#N/A</v>
      </c>
      <c r="F62" s="36" t="e">
        <f>VLOOKUP(B62,BDD!$A:$E,5,FALSE())</f>
        <v>#N/A</v>
      </c>
      <c r="H62" s="65">
        <v>8</v>
      </c>
      <c r="I62" s="45"/>
      <c r="J62" s="34" t="e">
        <f>VLOOKUP(I62,BDD!$A:$E,2,FALSE())</f>
        <v>#N/A</v>
      </c>
      <c r="K62" s="34" t="e">
        <f>VLOOKUP(I62,BDD!$A:$E,3,FALSE())</f>
        <v>#N/A</v>
      </c>
      <c r="L62" s="35" t="e">
        <f>VLOOKUP(I62,BDD!$A:$E,4,FALSE())</f>
        <v>#N/A</v>
      </c>
      <c r="M62" s="36" t="e">
        <f>VLOOKUP(I62,BDD!$A:$E,5,FALSE())</f>
        <v>#N/A</v>
      </c>
    </row>
    <row r="63" spans="1:13" ht="15">
      <c r="A63" s="68">
        <v>9</v>
      </c>
      <c r="B63" s="40"/>
      <c r="C63" s="41" t="e">
        <f>VLOOKUP(B63,BDD!$A:$E,2,FALSE())</f>
        <v>#N/A</v>
      </c>
      <c r="D63" s="41" t="e">
        <f>VLOOKUP(B63,BDD!$A:$E,3,FALSE())</f>
        <v>#N/A</v>
      </c>
      <c r="E63" s="42" t="e">
        <f>VLOOKUP(B63,BDD!$A:$E,4,FALSE())</f>
        <v>#N/A</v>
      </c>
      <c r="F63" s="43" t="e">
        <f>VLOOKUP(B63,BDD!$A:$E,5,FALSE())</f>
        <v>#N/A</v>
      </c>
      <c r="H63" s="68">
        <v>9</v>
      </c>
      <c r="I63" s="40"/>
      <c r="J63" s="41" t="e">
        <f>VLOOKUP(I63,BDD!$A:$E,2,FALSE())</f>
        <v>#N/A</v>
      </c>
      <c r="K63" s="41" t="e">
        <f>VLOOKUP(I63,BDD!$A:$E,3,FALSE())</f>
        <v>#N/A</v>
      </c>
      <c r="L63" s="42" t="e">
        <f>VLOOKUP(I63,BDD!$A:$E,4,FALSE())</f>
        <v>#N/A</v>
      </c>
      <c r="M63" s="43" t="e">
        <f>VLOOKUP(I63,BDD!$A:$E,5,FALSE())</f>
        <v>#N/A</v>
      </c>
    </row>
    <row r="65" spans="1:13" ht="15">
      <c r="A65" s="136">
        <v>11</v>
      </c>
      <c r="B65" s="58" t="s">
        <v>192</v>
      </c>
      <c r="C65" s="132"/>
      <c r="D65" s="132"/>
      <c r="E65" s="132"/>
      <c r="F65" s="132"/>
      <c r="H65" s="136">
        <v>12</v>
      </c>
      <c r="I65" s="58" t="s">
        <v>192</v>
      </c>
      <c r="J65" s="132"/>
      <c r="K65" s="132"/>
      <c r="L65" s="132"/>
      <c r="M65" s="132"/>
    </row>
    <row r="66" spans="1:13" ht="15">
      <c r="A66" s="136"/>
      <c r="B66" s="59" t="s">
        <v>195</v>
      </c>
      <c r="C66" s="60" t="s">
        <v>196</v>
      </c>
      <c r="D66" s="60" t="s">
        <v>197</v>
      </c>
      <c r="E66" s="61" t="s">
        <v>198</v>
      </c>
      <c r="F66" s="62" t="s">
        <v>199</v>
      </c>
      <c r="H66" s="136"/>
      <c r="I66" s="59" t="s">
        <v>195</v>
      </c>
      <c r="J66" s="60" t="s">
        <v>196</v>
      </c>
      <c r="K66" s="60" t="s">
        <v>197</v>
      </c>
      <c r="L66" s="61" t="s">
        <v>198</v>
      </c>
      <c r="M66" s="62" t="s">
        <v>199</v>
      </c>
    </row>
    <row r="67" spans="1:13" ht="15">
      <c r="A67" s="63">
        <v>1</v>
      </c>
      <c r="B67" s="44"/>
      <c r="C67" s="28" t="e">
        <f>VLOOKUP(B67,BDD!$A:$E,2,FALSE())</f>
        <v>#N/A</v>
      </c>
      <c r="D67" s="28" t="e">
        <f>VLOOKUP(B67,BDD!$A:$E,3,FALSE())</f>
        <v>#N/A</v>
      </c>
      <c r="E67" s="29" t="e">
        <f>VLOOKUP(B67,BDD!$A:$E,4,FALSE())</f>
        <v>#N/A</v>
      </c>
      <c r="F67" s="30" t="e">
        <f>VLOOKUP(B67,BDD!$A:$E,5,FALSE())</f>
        <v>#N/A</v>
      </c>
      <c r="H67" s="63">
        <v>1</v>
      </c>
      <c r="I67" s="44"/>
      <c r="J67" s="28" t="e">
        <f>VLOOKUP(I67,BDD!$A:$E,2,FALSE())</f>
        <v>#N/A</v>
      </c>
      <c r="K67" s="28" t="e">
        <f>VLOOKUP(I67,BDD!$A:$E,3,FALSE())</f>
        <v>#N/A</v>
      </c>
      <c r="L67" s="29" t="e">
        <f>VLOOKUP(I67,BDD!$A:$E,4,FALSE())</f>
        <v>#N/A</v>
      </c>
      <c r="M67" s="30" t="e">
        <f>VLOOKUP(I67,BDD!$A:$E,5,FALSE())</f>
        <v>#N/A</v>
      </c>
    </row>
    <row r="68" spans="1:13" ht="15">
      <c r="A68" s="65">
        <v>2</v>
      </c>
      <c r="B68" s="45"/>
      <c r="C68" s="34" t="e">
        <f>VLOOKUP(B68,BDD!$A:$E,2,FALSE())</f>
        <v>#N/A</v>
      </c>
      <c r="D68" s="34" t="e">
        <f>VLOOKUP(B68,BDD!$A:$E,3,FALSE())</f>
        <v>#N/A</v>
      </c>
      <c r="E68" s="35" t="e">
        <f>VLOOKUP(B68,BDD!$A:$E,4,FALSE())</f>
        <v>#N/A</v>
      </c>
      <c r="F68" s="36" t="e">
        <f>VLOOKUP(B68,BDD!$A:$E,5,FALSE())</f>
        <v>#N/A</v>
      </c>
      <c r="H68" s="65">
        <v>2</v>
      </c>
      <c r="I68" s="45"/>
      <c r="J68" s="34" t="e">
        <f>VLOOKUP(I68,BDD!$A:$E,2,FALSE())</f>
        <v>#N/A</v>
      </c>
      <c r="K68" s="34" t="e">
        <f>VLOOKUP(I68,BDD!$A:$E,3,FALSE())</f>
        <v>#N/A</v>
      </c>
      <c r="L68" s="35" t="e">
        <f>VLOOKUP(I68,BDD!$A:$E,4,FALSE())</f>
        <v>#N/A</v>
      </c>
      <c r="M68" s="36" t="e">
        <f>VLOOKUP(I68,BDD!$A:$E,5,FALSE())</f>
        <v>#N/A</v>
      </c>
    </row>
    <row r="69" spans="1:13" ht="15">
      <c r="A69" s="65">
        <v>3</v>
      </c>
      <c r="B69" s="45"/>
      <c r="C69" s="34" t="e">
        <f>VLOOKUP(B69,BDD!$A:$E,2,FALSE())</f>
        <v>#N/A</v>
      </c>
      <c r="D69" s="34" t="e">
        <f>VLOOKUP(B69,BDD!$A:$E,3,FALSE())</f>
        <v>#N/A</v>
      </c>
      <c r="E69" s="35" t="e">
        <f>VLOOKUP(B69,BDD!$A:$E,4,FALSE())</f>
        <v>#N/A</v>
      </c>
      <c r="F69" s="36" t="e">
        <f>VLOOKUP(B69,BDD!$A:$E,5,FALSE())</f>
        <v>#N/A</v>
      </c>
      <c r="H69" s="65">
        <v>3</v>
      </c>
      <c r="I69" s="45"/>
      <c r="J69" s="34" t="e">
        <f>VLOOKUP(I69,BDD!$A:$E,2,FALSE())</f>
        <v>#N/A</v>
      </c>
      <c r="K69" s="34" t="e">
        <f>VLOOKUP(I69,BDD!$A:$E,3,FALSE())</f>
        <v>#N/A</v>
      </c>
      <c r="L69" s="35" t="e">
        <f>VLOOKUP(I69,BDD!$A:$E,4,FALSE())</f>
        <v>#N/A</v>
      </c>
      <c r="M69" s="36" t="e">
        <f>VLOOKUP(I69,BDD!$A:$E,5,FALSE())</f>
        <v>#N/A</v>
      </c>
    </row>
    <row r="70" spans="1:13" ht="15">
      <c r="A70" s="65">
        <v>4</v>
      </c>
      <c r="B70" s="45"/>
      <c r="C70" s="34" t="e">
        <f>VLOOKUP(B70,BDD!$A:$E,2,FALSE())</f>
        <v>#N/A</v>
      </c>
      <c r="D70" s="34" t="e">
        <f>VLOOKUP(B70,BDD!$A:$E,3,FALSE())</f>
        <v>#N/A</v>
      </c>
      <c r="E70" s="35" t="e">
        <f>VLOOKUP(B70,BDD!$A:$E,4,FALSE())</f>
        <v>#N/A</v>
      </c>
      <c r="F70" s="36" t="e">
        <f>VLOOKUP(B70,BDD!$A:$E,5,FALSE())</f>
        <v>#N/A</v>
      </c>
      <c r="H70" s="65">
        <v>4</v>
      </c>
      <c r="I70" s="45"/>
      <c r="J70" s="34" t="e">
        <f>VLOOKUP(I70,BDD!$A:$E,2,FALSE())</f>
        <v>#N/A</v>
      </c>
      <c r="K70" s="34" t="e">
        <f>VLOOKUP(I70,BDD!$A:$E,3,FALSE())</f>
        <v>#N/A</v>
      </c>
      <c r="L70" s="35" t="e">
        <f>VLOOKUP(I70,BDD!$A:$E,4,FALSE())</f>
        <v>#N/A</v>
      </c>
      <c r="M70" s="36" t="e">
        <f>VLOOKUP(I70,BDD!$A:$E,5,FALSE())</f>
        <v>#N/A</v>
      </c>
    </row>
    <row r="71" spans="1:13" ht="15">
      <c r="A71" s="65">
        <v>5</v>
      </c>
      <c r="B71" s="45"/>
      <c r="C71" s="34" t="e">
        <f>VLOOKUP(B71,BDD!$A:$E,2,FALSE())</f>
        <v>#N/A</v>
      </c>
      <c r="D71" s="34" t="e">
        <f>VLOOKUP(B71,BDD!$A:$E,3,FALSE())</f>
        <v>#N/A</v>
      </c>
      <c r="E71" s="35" t="e">
        <f>VLOOKUP(B71,BDD!$A:$E,4,FALSE())</f>
        <v>#N/A</v>
      </c>
      <c r="F71" s="36" t="e">
        <f>VLOOKUP(B71,BDD!$A:$E,5,FALSE())</f>
        <v>#N/A</v>
      </c>
      <c r="H71" s="65">
        <v>5</v>
      </c>
      <c r="I71" s="45"/>
      <c r="J71" s="34" t="e">
        <f>VLOOKUP(I71,BDD!$A:$E,2,FALSE())</f>
        <v>#N/A</v>
      </c>
      <c r="K71" s="34" t="e">
        <f>VLOOKUP(I71,BDD!$A:$E,3,FALSE())</f>
        <v>#N/A</v>
      </c>
      <c r="L71" s="35" t="e">
        <f>VLOOKUP(I71,BDD!$A:$E,4,FALSE())</f>
        <v>#N/A</v>
      </c>
      <c r="M71" s="36" t="e">
        <f>VLOOKUP(I71,BDD!$A:$E,5,FALSE())</f>
        <v>#N/A</v>
      </c>
    </row>
    <row r="72" spans="1:13" ht="15">
      <c r="A72" s="65">
        <v>6</v>
      </c>
      <c r="B72" s="45"/>
      <c r="C72" s="34" t="e">
        <f>VLOOKUP(B72,BDD!$A:$E,2,FALSE())</f>
        <v>#N/A</v>
      </c>
      <c r="D72" s="34" t="e">
        <f>VLOOKUP(B72,BDD!$A:$E,3,FALSE())</f>
        <v>#N/A</v>
      </c>
      <c r="E72" s="35" t="e">
        <f>VLOOKUP(B72,BDD!$A:$E,4,FALSE())</f>
        <v>#N/A</v>
      </c>
      <c r="F72" s="36" t="e">
        <f>VLOOKUP(B72,BDD!$A:$E,5,FALSE())</f>
        <v>#N/A</v>
      </c>
      <c r="H72" s="65">
        <v>6</v>
      </c>
      <c r="I72" s="45"/>
      <c r="J72" s="34" t="e">
        <f>VLOOKUP(I72,BDD!$A:$E,2,FALSE())</f>
        <v>#N/A</v>
      </c>
      <c r="K72" s="34" t="e">
        <f>VLOOKUP(I72,BDD!$A:$E,3,FALSE())</f>
        <v>#N/A</v>
      </c>
      <c r="L72" s="35" t="e">
        <f>VLOOKUP(I72,BDD!$A:$E,4,FALSE())</f>
        <v>#N/A</v>
      </c>
      <c r="M72" s="36" t="e">
        <f>VLOOKUP(I72,BDD!$A:$E,5,FALSE())</f>
        <v>#N/A</v>
      </c>
    </row>
    <row r="73" spans="1:13" ht="15">
      <c r="A73" s="65">
        <v>7</v>
      </c>
      <c r="B73" s="45"/>
      <c r="C73" s="34" t="e">
        <f>VLOOKUP(B73,BDD!$A:$E,2,FALSE())</f>
        <v>#N/A</v>
      </c>
      <c r="D73" s="34" t="e">
        <f>VLOOKUP(B73,BDD!$A:$E,3,FALSE())</f>
        <v>#N/A</v>
      </c>
      <c r="E73" s="35" t="e">
        <f>VLOOKUP(B73,BDD!$A:$E,4,FALSE())</f>
        <v>#N/A</v>
      </c>
      <c r="F73" s="36" t="e">
        <f>VLOOKUP(B73,BDD!$A:$E,5,FALSE())</f>
        <v>#N/A</v>
      </c>
      <c r="H73" s="65">
        <v>7</v>
      </c>
      <c r="I73" s="45"/>
      <c r="J73" s="34" t="e">
        <f>VLOOKUP(I73,BDD!$A:$E,2,FALSE())</f>
        <v>#N/A</v>
      </c>
      <c r="K73" s="34" t="e">
        <f>VLOOKUP(I73,BDD!$A:$E,3,FALSE())</f>
        <v>#N/A</v>
      </c>
      <c r="L73" s="35" t="e">
        <f>VLOOKUP(I73,BDD!$A:$E,4,FALSE())</f>
        <v>#N/A</v>
      </c>
      <c r="M73" s="36" t="e">
        <f>VLOOKUP(I73,BDD!$A:$E,5,FALSE())</f>
        <v>#N/A</v>
      </c>
    </row>
    <row r="74" spans="1:13" ht="15">
      <c r="A74" s="65">
        <v>8</v>
      </c>
      <c r="B74" s="45"/>
      <c r="C74" s="34" t="e">
        <f>VLOOKUP(B74,BDD!$A:$E,2,FALSE())</f>
        <v>#N/A</v>
      </c>
      <c r="D74" s="34" t="e">
        <f>VLOOKUP(B74,BDD!$A:$E,3,FALSE())</f>
        <v>#N/A</v>
      </c>
      <c r="E74" s="35" t="e">
        <f>VLOOKUP(B74,BDD!$A:$E,4,FALSE())</f>
        <v>#N/A</v>
      </c>
      <c r="F74" s="36" t="e">
        <f>VLOOKUP(B74,BDD!$A:$E,5,FALSE())</f>
        <v>#N/A</v>
      </c>
      <c r="H74" s="65">
        <v>8</v>
      </c>
      <c r="I74" s="45"/>
      <c r="J74" s="34" t="e">
        <f>VLOOKUP(I74,BDD!$A:$E,2,FALSE())</f>
        <v>#N/A</v>
      </c>
      <c r="K74" s="34" t="e">
        <f>VLOOKUP(I74,BDD!$A:$E,3,FALSE())</f>
        <v>#N/A</v>
      </c>
      <c r="L74" s="35" t="e">
        <f>VLOOKUP(I74,BDD!$A:$E,4,FALSE())</f>
        <v>#N/A</v>
      </c>
      <c r="M74" s="36" t="e">
        <f>VLOOKUP(I74,BDD!$A:$E,5,FALSE())</f>
        <v>#N/A</v>
      </c>
    </row>
    <row r="75" spans="1:13" ht="15">
      <c r="A75" s="68">
        <v>9</v>
      </c>
      <c r="B75" s="40"/>
      <c r="C75" s="41" t="e">
        <f>VLOOKUP(B75,BDD!$A:$E,2,FALSE())</f>
        <v>#N/A</v>
      </c>
      <c r="D75" s="41" t="e">
        <f>VLOOKUP(B75,BDD!$A:$E,3,FALSE())</f>
        <v>#N/A</v>
      </c>
      <c r="E75" s="42" t="e">
        <f>VLOOKUP(B75,BDD!$A:$E,4,FALSE())</f>
        <v>#N/A</v>
      </c>
      <c r="F75" s="43" t="e">
        <f>VLOOKUP(B75,BDD!$A:$E,5,FALSE())</f>
        <v>#N/A</v>
      </c>
      <c r="H75" s="68">
        <v>9</v>
      </c>
      <c r="I75" s="40"/>
      <c r="J75" s="41" t="e">
        <f>VLOOKUP(I75,BDD!$A:$E,2,FALSE())</f>
        <v>#N/A</v>
      </c>
      <c r="K75" s="41" t="e">
        <f>VLOOKUP(I75,BDD!$A:$E,3,FALSE())</f>
        <v>#N/A</v>
      </c>
      <c r="L75" s="42" t="e">
        <f>VLOOKUP(I75,BDD!$A:$E,4,FALSE())</f>
        <v>#N/A</v>
      </c>
      <c r="M75" s="43" t="e">
        <f>VLOOKUP(I75,BDD!$A:$E,5,FALSE())</f>
        <v>#N/A</v>
      </c>
    </row>
    <row r="77" spans="1:13" ht="15">
      <c r="A77" s="136">
        <v>13</v>
      </c>
      <c r="B77" s="58" t="s">
        <v>192</v>
      </c>
      <c r="C77" s="132"/>
      <c r="D77" s="132"/>
      <c r="E77" s="132"/>
      <c r="F77" s="132"/>
      <c r="H77" s="136">
        <v>14</v>
      </c>
      <c r="I77" s="58" t="s">
        <v>192</v>
      </c>
      <c r="J77" s="132"/>
      <c r="K77" s="132"/>
      <c r="L77" s="132"/>
      <c r="M77" s="132"/>
    </row>
    <row r="78" spans="1:13" ht="15">
      <c r="A78" s="136"/>
      <c r="B78" s="59" t="s">
        <v>195</v>
      </c>
      <c r="C78" s="60" t="s">
        <v>196</v>
      </c>
      <c r="D78" s="60" t="s">
        <v>197</v>
      </c>
      <c r="E78" s="61" t="s">
        <v>198</v>
      </c>
      <c r="F78" s="62" t="s">
        <v>199</v>
      </c>
      <c r="H78" s="136"/>
      <c r="I78" s="59" t="s">
        <v>195</v>
      </c>
      <c r="J78" s="60" t="s">
        <v>196</v>
      </c>
      <c r="K78" s="60" t="s">
        <v>197</v>
      </c>
      <c r="L78" s="61" t="s">
        <v>198</v>
      </c>
      <c r="M78" s="62" t="s">
        <v>199</v>
      </c>
    </row>
    <row r="79" spans="1:13" ht="15">
      <c r="A79" s="63">
        <v>1</v>
      </c>
      <c r="B79" s="44"/>
      <c r="C79" s="28" t="e">
        <f>VLOOKUP(B79,BDD!$A:$E,2,FALSE())</f>
        <v>#N/A</v>
      </c>
      <c r="D79" s="28" t="e">
        <f>VLOOKUP(B79,BDD!$A:$E,3,FALSE())</f>
        <v>#N/A</v>
      </c>
      <c r="E79" s="29" t="e">
        <f>VLOOKUP(B79,BDD!$A:$E,4,FALSE())</f>
        <v>#N/A</v>
      </c>
      <c r="F79" s="30" t="e">
        <f>VLOOKUP(B79,BDD!$A:$E,5,FALSE())</f>
        <v>#N/A</v>
      </c>
      <c r="H79" s="63">
        <v>1</v>
      </c>
      <c r="I79" s="44"/>
      <c r="J79" s="28" t="e">
        <f>VLOOKUP(I79,BDD!$A:$E,2,FALSE())</f>
        <v>#N/A</v>
      </c>
      <c r="K79" s="28" t="e">
        <f>VLOOKUP(I79,BDD!$A:$E,3,FALSE())</f>
        <v>#N/A</v>
      </c>
      <c r="L79" s="29" t="e">
        <f>VLOOKUP(I79,BDD!$A:$E,4,FALSE())</f>
        <v>#N/A</v>
      </c>
      <c r="M79" s="30" t="e">
        <f>VLOOKUP(I79,BDD!$A:$E,5,FALSE())</f>
        <v>#N/A</v>
      </c>
    </row>
    <row r="80" spans="1:13" ht="15">
      <c r="A80" s="65">
        <v>2</v>
      </c>
      <c r="B80" s="45"/>
      <c r="C80" s="34" t="e">
        <f>VLOOKUP(B80,BDD!$A:$E,2,FALSE())</f>
        <v>#N/A</v>
      </c>
      <c r="D80" s="34" t="e">
        <f>VLOOKUP(B80,BDD!$A:$E,3,FALSE())</f>
        <v>#N/A</v>
      </c>
      <c r="E80" s="35" t="e">
        <f>VLOOKUP(B80,BDD!$A:$E,4,FALSE())</f>
        <v>#N/A</v>
      </c>
      <c r="F80" s="36" t="e">
        <f>VLOOKUP(B80,BDD!$A:$E,5,FALSE())</f>
        <v>#N/A</v>
      </c>
      <c r="H80" s="65">
        <v>2</v>
      </c>
      <c r="I80" s="45"/>
      <c r="J80" s="34" t="e">
        <f>VLOOKUP(I80,BDD!$A:$E,2,FALSE())</f>
        <v>#N/A</v>
      </c>
      <c r="K80" s="34" t="e">
        <f>VLOOKUP(I80,BDD!$A:$E,3,FALSE())</f>
        <v>#N/A</v>
      </c>
      <c r="L80" s="35" t="e">
        <f>VLOOKUP(I80,BDD!$A:$E,4,FALSE())</f>
        <v>#N/A</v>
      </c>
      <c r="M80" s="36" t="e">
        <f>VLOOKUP(I80,BDD!$A:$E,5,FALSE())</f>
        <v>#N/A</v>
      </c>
    </row>
    <row r="81" spans="1:13" ht="15">
      <c r="A81" s="65">
        <v>3</v>
      </c>
      <c r="B81" s="45"/>
      <c r="C81" s="34" t="e">
        <f>VLOOKUP(B81,BDD!$A:$E,2,FALSE())</f>
        <v>#N/A</v>
      </c>
      <c r="D81" s="34" t="e">
        <f>VLOOKUP(B81,BDD!$A:$E,3,FALSE())</f>
        <v>#N/A</v>
      </c>
      <c r="E81" s="35" t="e">
        <f>VLOOKUP(B81,BDD!$A:$E,4,FALSE())</f>
        <v>#N/A</v>
      </c>
      <c r="F81" s="36" t="e">
        <f>VLOOKUP(B81,BDD!$A:$E,5,FALSE())</f>
        <v>#N/A</v>
      </c>
      <c r="H81" s="65">
        <v>3</v>
      </c>
      <c r="I81" s="45"/>
      <c r="J81" s="34" t="e">
        <f>VLOOKUP(I81,BDD!$A:$E,2,FALSE())</f>
        <v>#N/A</v>
      </c>
      <c r="K81" s="34" t="e">
        <f>VLOOKUP(I81,BDD!$A:$E,3,FALSE())</f>
        <v>#N/A</v>
      </c>
      <c r="L81" s="35" t="e">
        <f>VLOOKUP(I81,BDD!$A:$E,4,FALSE())</f>
        <v>#N/A</v>
      </c>
      <c r="M81" s="36" t="e">
        <f>VLOOKUP(I81,BDD!$A:$E,5,FALSE())</f>
        <v>#N/A</v>
      </c>
    </row>
    <row r="82" spans="1:13" ht="15">
      <c r="A82" s="65">
        <v>4</v>
      </c>
      <c r="B82" s="45"/>
      <c r="C82" s="34" t="e">
        <f>VLOOKUP(B82,BDD!$A:$E,2,FALSE())</f>
        <v>#N/A</v>
      </c>
      <c r="D82" s="34" t="e">
        <f>VLOOKUP(B82,BDD!$A:$E,3,FALSE())</f>
        <v>#N/A</v>
      </c>
      <c r="E82" s="35" t="e">
        <f>VLOOKUP(B82,BDD!$A:$E,4,FALSE())</f>
        <v>#N/A</v>
      </c>
      <c r="F82" s="36" t="e">
        <f>VLOOKUP(B82,BDD!$A:$E,5,FALSE())</f>
        <v>#N/A</v>
      </c>
      <c r="H82" s="65">
        <v>4</v>
      </c>
      <c r="I82" s="45"/>
      <c r="J82" s="34" t="e">
        <f>VLOOKUP(I82,BDD!$A:$E,2,FALSE())</f>
        <v>#N/A</v>
      </c>
      <c r="K82" s="34" t="e">
        <f>VLOOKUP(I82,BDD!$A:$E,3,FALSE())</f>
        <v>#N/A</v>
      </c>
      <c r="L82" s="35" t="e">
        <f>VLOOKUP(I82,BDD!$A:$E,4,FALSE())</f>
        <v>#N/A</v>
      </c>
      <c r="M82" s="36" t="e">
        <f>VLOOKUP(I82,BDD!$A:$E,5,FALSE())</f>
        <v>#N/A</v>
      </c>
    </row>
    <row r="83" spans="1:13" ht="15">
      <c r="A83" s="65">
        <v>5</v>
      </c>
      <c r="B83" s="45"/>
      <c r="C83" s="34" t="e">
        <f>VLOOKUP(B83,BDD!$A:$E,2,FALSE())</f>
        <v>#N/A</v>
      </c>
      <c r="D83" s="34" t="e">
        <f>VLOOKUP(B83,BDD!$A:$E,3,FALSE())</f>
        <v>#N/A</v>
      </c>
      <c r="E83" s="35" t="e">
        <f>VLOOKUP(B83,BDD!$A:$E,4,FALSE())</f>
        <v>#N/A</v>
      </c>
      <c r="F83" s="36" t="e">
        <f>VLOOKUP(B83,BDD!$A:$E,5,FALSE())</f>
        <v>#N/A</v>
      </c>
      <c r="H83" s="65">
        <v>5</v>
      </c>
      <c r="I83" s="45"/>
      <c r="J83" s="34" t="e">
        <f>VLOOKUP(I83,BDD!$A:$E,2,FALSE())</f>
        <v>#N/A</v>
      </c>
      <c r="K83" s="34" t="e">
        <f>VLOOKUP(I83,BDD!$A:$E,3,FALSE())</f>
        <v>#N/A</v>
      </c>
      <c r="L83" s="35" t="e">
        <f>VLOOKUP(I83,BDD!$A:$E,4,FALSE())</f>
        <v>#N/A</v>
      </c>
      <c r="M83" s="36" t="e">
        <f>VLOOKUP(I83,BDD!$A:$E,5,FALSE())</f>
        <v>#N/A</v>
      </c>
    </row>
    <row r="84" spans="1:13" ht="15">
      <c r="A84" s="65">
        <v>6</v>
      </c>
      <c r="B84" s="45"/>
      <c r="C84" s="34" t="e">
        <f>VLOOKUP(B84,BDD!$A:$E,2,FALSE())</f>
        <v>#N/A</v>
      </c>
      <c r="D84" s="34" t="e">
        <f>VLOOKUP(B84,BDD!$A:$E,3,FALSE())</f>
        <v>#N/A</v>
      </c>
      <c r="E84" s="35" t="e">
        <f>VLOOKUP(B84,BDD!$A:$E,4,FALSE())</f>
        <v>#N/A</v>
      </c>
      <c r="F84" s="36" t="e">
        <f>VLOOKUP(B84,BDD!$A:$E,5,FALSE())</f>
        <v>#N/A</v>
      </c>
      <c r="H84" s="65">
        <v>6</v>
      </c>
      <c r="I84" s="45"/>
      <c r="J84" s="34" t="e">
        <f>VLOOKUP(I84,BDD!$A:$E,2,FALSE())</f>
        <v>#N/A</v>
      </c>
      <c r="K84" s="34" t="e">
        <f>VLOOKUP(I84,BDD!$A:$E,3,FALSE())</f>
        <v>#N/A</v>
      </c>
      <c r="L84" s="35" t="e">
        <f>VLOOKUP(I84,BDD!$A:$E,4,FALSE())</f>
        <v>#N/A</v>
      </c>
      <c r="M84" s="36" t="e">
        <f>VLOOKUP(I84,BDD!$A:$E,5,FALSE())</f>
        <v>#N/A</v>
      </c>
    </row>
    <row r="85" spans="1:13" ht="15">
      <c r="A85" s="65">
        <v>7</v>
      </c>
      <c r="B85" s="45"/>
      <c r="C85" s="34" t="e">
        <f>VLOOKUP(B85,BDD!$A:$E,2,FALSE())</f>
        <v>#N/A</v>
      </c>
      <c r="D85" s="34" t="e">
        <f>VLOOKUP(B85,BDD!$A:$E,3,FALSE())</f>
        <v>#N/A</v>
      </c>
      <c r="E85" s="35" t="e">
        <f>VLOOKUP(B85,BDD!$A:$E,4,FALSE())</f>
        <v>#N/A</v>
      </c>
      <c r="F85" s="36" t="e">
        <f>VLOOKUP(B85,BDD!$A:$E,5,FALSE())</f>
        <v>#N/A</v>
      </c>
      <c r="H85" s="65">
        <v>7</v>
      </c>
      <c r="I85" s="45"/>
      <c r="J85" s="34" t="e">
        <f>VLOOKUP(I85,BDD!$A:$E,2,FALSE())</f>
        <v>#N/A</v>
      </c>
      <c r="K85" s="34" t="e">
        <f>VLOOKUP(I85,BDD!$A:$E,3,FALSE())</f>
        <v>#N/A</v>
      </c>
      <c r="L85" s="35" t="e">
        <f>VLOOKUP(I85,BDD!$A:$E,4,FALSE())</f>
        <v>#N/A</v>
      </c>
      <c r="M85" s="36" t="e">
        <f>VLOOKUP(I85,BDD!$A:$E,5,FALSE())</f>
        <v>#N/A</v>
      </c>
    </row>
    <row r="86" spans="1:13" ht="15">
      <c r="A86" s="65">
        <v>8</v>
      </c>
      <c r="B86" s="45"/>
      <c r="C86" s="34" t="e">
        <f>VLOOKUP(B86,BDD!$A:$E,2,FALSE())</f>
        <v>#N/A</v>
      </c>
      <c r="D86" s="34" t="e">
        <f>VLOOKUP(B86,BDD!$A:$E,3,FALSE())</f>
        <v>#N/A</v>
      </c>
      <c r="E86" s="35" t="e">
        <f>VLOOKUP(B86,BDD!$A:$E,4,FALSE())</f>
        <v>#N/A</v>
      </c>
      <c r="F86" s="36" t="e">
        <f>VLOOKUP(B86,BDD!$A:$E,5,FALSE())</f>
        <v>#N/A</v>
      </c>
      <c r="H86" s="65">
        <v>8</v>
      </c>
      <c r="I86" s="45"/>
      <c r="J86" s="34" t="e">
        <f>VLOOKUP(I86,BDD!$A:$E,2,FALSE())</f>
        <v>#N/A</v>
      </c>
      <c r="K86" s="34" t="e">
        <f>VLOOKUP(I86,BDD!$A:$E,3,FALSE())</f>
        <v>#N/A</v>
      </c>
      <c r="L86" s="35" t="e">
        <f>VLOOKUP(I86,BDD!$A:$E,4,FALSE())</f>
        <v>#N/A</v>
      </c>
      <c r="M86" s="36" t="e">
        <f>VLOOKUP(I86,BDD!$A:$E,5,FALSE())</f>
        <v>#N/A</v>
      </c>
    </row>
    <row r="87" spans="1:13" ht="15">
      <c r="A87" s="68">
        <v>9</v>
      </c>
      <c r="B87" s="40"/>
      <c r="C87" s="41" t="e">
        <f>VLOOKUP(B87,BDD!$A:$E,2,FALSE())</f>
        <v>#N/A</v>
      </c>
      <c r="D87" s="41" t="e">
        <f>VLOOKUP(B87,BDD!$A:$E,3,FALSE())</f>
        <v>#N/A</v>
      </c>
      <c r="E87" s="42" t="e">
        <f>VLOOKUP(B87,BDD!$A:$E,4,FALSE())</f>
        <v>#N/A</v>
      </c>
      <c r="F87" s="43" t="e">
        <f>VLOOKUP(B87,BDD!$A:$E,5,FALSE())</f>
        <v>#N/A</v>
      </c>
      <c r="H87" s="68">
        <v>9</v>
      </c>
      <c r="I87" s="40"/>
      <c r="J87" s="41" t="e">
        <f>VLOOKUP(I87,BDD!$A:$E,2,FALSE())</f>
        <v>#N/A</v>
      </c>
      <c r="K87" s="41" t="e">
        <f>VLOOKUP(I87,BDD!$A:$E,3,FALSE())</f>
        <v>#N/A</v>
      </c>
      <c r="L87" s="42" t="e">
        <f>VLOOKUP(I87,BDD!$A:$E,4,FALSE())</f>
        <v>#N/A</v>
      </c>
      <c r="M87" s="43" t="e">
        <f>VLOOKUP(I87,BDD!$A:$E,5,FALSE())</f>
        <v>#N/A</v>
      </c>
    </row>
    <row r="89" spans="1:13" ht="15">
      <c r="A89" s="136">
        <v>15</v>
      </c>
      <c r="B89" s="58" t="s">
        <v>192</v>
      </c>
      <c r="C89" s="132"/>
      <c r="D89" s="132"/>
      <c r="E89" s="132"/>
      <c r="F89" s="132"/>
      <c r="H89" s="136">
        <v>16</v>
      </c>
      <c r="I89" s="58" t="s">
        <v>192</v>
      </c>
      <c r="J89" s="132"/>
      <c r="K89" s="132"/>
      <c r="L89" s="132"/>
      <c r="M89" s="132"/>
    </row>
    <row r="90" spans="1:13" ht="15">
      <c r="A90" s="136"/>
      <c r="B90" s="59" t="s">
        <v>195</v>
      </c>
      <c r="C90" s="60" t="s">
        <v>196</v>
      </c>
      <c r="D90" s="60" t="s">
        <v>197</v>
      </c>
      <c r="E90" s="61" t="s">
        <v>198</v>
      </c>
      <c r="F90" s="62" t="s">
        <v>199</v>
      </c>
      <c r="H90" s="136"/>
      <c r="I90" s="59" t="s">
        <v>195</v>
      </c>
      <c r="J90" s="60" t="s">
        <v>196</v>
      </c>
      <c r="K90" s="60" t="s">
        <v>197</v>
      </c>
      <c r="L90" s="61" t="s">
        <v>198</v>
      </c>
      <c r="M90" s="62" t="s">
        <v>199</v>
      </c>
    </row>
    <row r="91" spans="1:13" ht="15">
      <c r="A91" s="63">
        <v>1</v>
      </c>
      <c r="B91" s="44"/>
      <c r="C91" s="28" t="e">
        <f>VLOOKUP(B91,BDD!$A:$E,2,FALSE())</f>
        <v>#N/A</v>
      </c>
      <c r="D91" s="28" t="e">
        <f>VLOOKUP(B91,BDD!$A:$E,3,FALSE())</f>
        <v>#N/A</v>
      </c>
      <c r="E91" s="29" t="e">
        <f>VLOOKUP(B91,BDD!$A:$E,4,FALSE())</f>
        <v>#N/A</v>
      </c>
      <c r="F91" s="30" t="e">
        <f>VLOOKUP(B91,BDD!$A:$E,5,FALSE())</f>
        <v>#N/A</v>
      </c>
      <c r="H91" s="63">
        <v>1</v>
      </c>
      <c r="I91" s="44"/>
      <c r="J91" s="28" t="e">
        <f>VLOOKUP(I91,BDD!$A:$E,2,FALSE())</f>
        <v>#N/A</v>
      </c>
      <c r="K91" s="28" t="e">
        <f>VLOOKUP(I91,BDD!$A:$E,3,FALSE())</f>
        <v>#N/A</v>
      </c>
      <c r="L91" s="29" t="e">
        <f>VLOOKUP(I91,BDD!$A:$E,4,FALSE())</f>
        <v>#N/A</v>
      </c>
      <c r="M91" s="30" t="e">
        <f>VLOOKUP(I91,BDD!$A:$E,5,FALSE())</f>
        <v>#N/A</v>
      </c>
    </row>
    <row r="92" spans="1:13" ht="15">
      <c r="A92" s="65">
        <v>2</v>
      </c>
      <c r="B92" s="45"/>
      <c r="C92" s="34" t="e">
        <f>VLOOKUP(B92,BDD!$A:$E,2,FALSE())</f>
        <v>#N/A</v>
      </c>
      <c r="D92" s="34" t="e">
        <f>VLOOKUP(B92,BDD!$A:$E,3,FALSE())</f>
        <v>#N/A</v>
      </c>
      <c r="E92" s="35" t="e">
        <f>VLOOKUP(B92,BDD!$A:$E,4,FALSE())</f>
        <v>#N/A</v>
      </c>
      <c r="F92" s="36" t="e">
        <f>VLOOKUP(B92,BDD!$A:$E,5,FALSE())</f>
        <v>#N/A</v>
      </c>
      <c r="H92" s="65">
        <v>2</v>
      </c>
      <c r="I92" s="45"/>
      <c r="J92" s="34" t="e">
        <f>VLOOKUP(I92,BDD!$A:$E,2,FALSE())</f>
        <v>#N/A</v>
      </c>
      <c r="K92" s="34" t="e">
        <f>VLOOKUP(I92,BDD!$A:$E,3,FALSE())</f>
        <v>#N/A</v>
      </c>
      <c r="L92" s="35" t="e">
        <f>VLOOKUP(I92,BDD!$A:$E,4,FALSE())</f>
        <v>#N/A</v>
      </c>
      <c r="M92" s="36" t="e">
        <f>VLOOKUP(I92,BDD!$A:$E,5,FALSE())</f>
        <v>#N/A</v>
      </c>
    </row>
    <row r="93" spans="1:13" ht="15">
      <c r="A93" s="65">
        <v>3</v>
      </c>
      <c r="B93" s="45"/>
      <c r="C93" s="34" t="e">
        <f>VLOOKUP(B93,BDD!$A:$E,2,FALSE())</f>
        <v>#N/A</v>
      </c>
      <c r="D93" s="34" t="e">
        <f>VLOOKUP(B93,BDD!$A:$E,3,FALSE())</f>
        <v>#N/A</v>
      </c>
      <c r="E93" s="35" t="e">
        <f>VLOOKUP(B93,BDD!$A:$E,4,FALSE())</f>
        <v>#N/A</v>
      </c>
      <c r="F93" s="36" t="e">
        <f>VLOOKUP(B93,BDD!$A:$E,5,FALSE())</f>
        <v>#N/A</v>
      </c>
      <c r="H93" s="65">
        <v>3</v>
      </c>
      <c r="I93" s="45"/>
      <c r="J93" s="34" t="e">
        <f>VLOOKUP(I93,BDD!$A:$E,2,FALSE())</f>
        <v>#N/A</v>
      </c>
      <c r="K93" s="34" t="e">
        <f>VLOOKUP(I93,BDD!$A:$E,3,FALSE())</f>
        <v>#N/A</v>
      </c>
      <c r="L93" s="35" t="e">
        <f>VLOOKUP(I93,BDD!$A:$E,4,FALSE())</f>
        <v>#N/A</v>
      </c>
      <c r="M93" s="36" t="e">
        <f>VLOOKUP(I93,BDD!$A:$E,5,FALSE())</f>
        <v>#N/A</v>
      </c>
    </row>
    <row r="94" spans="1:13" ht="15">
      <c r="A94" s="65">
        <v>4</v>
      </c>
      <c r="B94" s="45"/>
      <c r="C94" s="34" t="e">
        <f>VLOOKUP(B94,BDD!$A:$E,2,FALSE())</f>
        <v>#N/A</v>
      </c>
      <c r="D94" s="34" t="e">
        <f>VLOOKUP(B94,BDD!$A:$E,3,FALSE())</f>
        <v>#N/A</v>
      </c>
      <c r="E94" s="35" t="e">
        <f>VLOOKUP(B94,BDD!$A:$E,4,FALSE())</f>
        <v>#N/A</v>
      </c>
      <c r="F94" s="36" t="e">
        <f>VLOOKUP(B94,BDD!$A:$E,5,FALSE())</f>
        <v>#N/A</v>
      </c>
      <c r="H94" s="65">
        <v>4</v>
      </c>
      <c r="I94" s="45"/>
      <c r="J94" s="34" t="e">
        <f>VLOOKUP(I94,BDD!$A:$E,2,FALSE())</f>
        <v>#N/A</v>
      </c>
      <c r="K94" s="34" t="e">
        <f>VLOOKUP(I94,BDD!$A:$E,3,FALSE())</f>
        <v>#N/A</v>
      </c>
      <c r="L94" s="35" t="e">
        <f>VLOOKUP(I94,BDD!$A:$E,4,FALSE())</f>
        <v>#N/A</v>
      </c>
      <c r="M94" s="36" t="e">
        <f>VLOOKUP(I94,BDD!$A:$E,5,FALSE())</f>
        <v>#N/A</v>
      </c>
    </row>
    <row r="95" spans="1:13" ht="15">
      <c r="A95" s="65">
        <v>5</v>
      </c>
      <c r="B95" s="45"/>
      <c r="C95" s="34" t="e">
        <f>VLOOKUP(B95,BDD!$A:$E,2,FALSE())</f>
        <v>#N/A</v>
      </c>
      <c r="D95" s="34" t="e">
        <f>VLOOKUP(B95,BDD!$A:$E,3,FALSE())</f>
        <v>#N/A</v>
      </c>
      <c r="E95" s="35" t="e">
        <f>VLOOKUP(B95,BDD!$A:$E,4,FALSE())</f>
        <v>#N/A</v>
      </c>
      <c r="F95" s="36" t="e">
        <f>VLOOKUP(B95,BDD!$A:$E,5,FALSE())</f>
        <v>#N/A</v>
      </c>
      <c r="H95" s="65">
        <v>5</v>
      </c>
      <c r="I95" s="45"/>
      <c r="J95" s="34" t="e">
        <f>VLOOKUP(I95,BDD!$A:$E,2,FALSE())</f>
        <v>#N/A</v>
      </c>
      <c r="K95" s="34" t="e">
        <f>VLOOKUP(I95,BDD!$A:$E,3,FALSE())</f>
        <v>#N/A</v>
      </c>
      <c r="L95" s="35" t="e">
        <f>VLOOKUP(I95,BDD!$A:$E,4,FALSE())</f>
        <v>#N/A</v>
      </c>
      <c r="M95" s="36" t="e">
        <f>VLOOKUP(I95,BDD!$A:$E,5,FALSE())</f>
        <v>#N/A</v>
      </c>
    </row>
    <row r="96" spans="1:13" ht="15">
      <c r="A96" s="65">
        <v>6</v>
      </c>
      <c r="B96" s="45"/>
      <c r="C96" s="34" t="e">
        <f>VLOOKUP(B96,BDD!$A:$E,2,FALSE())</f>
        <v>#N/A</v>
      </c>
      <c r="D96" s="34" t="e">
        <f>VLOOKUP(B96,BDD!$A:$E,3,FALSE())</f>
        <v>#N/A</v>
      </c>
      <c r="E96" s="35" t="e">
        <f>VLOOKUP(B96,BDD!$A:$E,4,FALSE())</f>
        <v>#N/A</v>
      </c>
      <c r="F96" s="36" t="e">
        <f>VLOOKUP(B96,BDD!$A:$E,5,FALSE())</f>
        <v>#N/A</v>
      </c>
      <c r="H96" s="65">
        <v>6</v>
      </c>
      <c r="I96" s="45"/>
      <c r="J96" s="34" t="e">
        <f>VLOOKUP(I96,BDD!$A:$E,2,FALSE())</f>
        <v>#N/A</v>
      </c>
      <c r="K96" s="34" t="e">
        <f>VLOOKUP(I96,BDD!$A:$E,3,FALSE())</f>
        <v>#N/A</v>
      </c>
      <c r="L96" s="35" t="e">
        <f>VLOOKUP(I96,BDD!$A:$E,4,FALSE())</f>
        <v>#N/A</v>
      </c>
      <c r="M96" s="36" t="e">
        <f>VLOOKUP(I96,BDD!$A:$E,5,FALSE())</f>
        <v>#N/A</v>
      </c>
    </row>
    <row r="97" spans="1:13" ht="15">
      <c r="A97" s="65">
        <v>7</v>
      </c>
      <c r="B97" s="45"/>
      <c r="C97" s="34" t="e">
        <f>VLOOKUP(B97,BDD!$A:$E,2,FALSE())</f>
        <v>#N/A</v>
      </c>
      <c r="D97" s="34" t="e">
        <f>VLOOKUP(B97,BDD!$A:$E,3,FALSE())</f>
        <v>#N/A</v>
      </c>
      <c r="E97" s="35" t="e">
        <f>VLOOKUP(B97,BDD!$A:$E,4,FALSE())</f>
        <v>#N/A</v>
      </c>
      <c r="F97" s="36" t="e">
        <f>VLOOKUP(B97,BDD!$A:$E,5,FALSE())</f>
        <v>#N/A</v>
      </c>
      <c r="H97" s="65">
        <v>7</v>
      </c>
      <c r="I97" s="45"/>
      <c r="J97" s="34" t="e">
        <f>VLOOKUP(I97,BDD!$A:$E,2,FALSE())</f>
        <v>#N/A</v>
      </c>
      <c r="K97" s="34" t="e">
        <f>VLOOKUP(I97,BDD!$A:$E,3,FALSE())</f>
        <v>#N/A</v>
      </c>
      <c r="L97" s="35" t="e">
        <f>VLOOKUP(I97,BDD!$A:$E,4,FALSE())</f>
        <v>#N/A</v>
      </c>
      <c r="M97" s="36" t="e">
        <f>VLOOKUP(I97,BDD!$A:$E,5,FALSE())</f>
        <v>#N/A</v>
      </c>
    </row>
    <row r="98" spans="1:13" ht="15">
      <c r="A98" s="65">
        <v>8</v>
      </c>
      <c r="B98" s="45"/>
      <c r="C98" s="34" t="e">
        <f>VLOOKUP(B98,BDD!$A:$E,2,FALSE())</f>
        <v>#N/A</v>
      </c>
      <c r="D98" s="34" t="e">
        <f>VLOOKUP(B98,BDD!$A:$E,3,FALSE())</f>
        <v>#N/A</v>
      </c>
      <c r="E98" s="35" t="e">
        <f>VLOOKUP(B98,BDD!$A:$E,4,FALSE())</f>
        <v>#N/A</v>
      </c>
      <c r="F98" s="36" t="e">
        <f>VLOOKUP(B98,BDD!$A:$E,5,FALSE())</f>
        <v>#N/A</v>
      </c>
      <c r="H98" s="65">
        <v>8</v>
      </c>
      <c r="I98" s="45"/>
      <c r="J98" s="34" t="e">
        <f>VLOOKUP(I98,BDD!$A:$E,2,FALSE())</f>
        <v>#N/A</v>
      </c>
      <c r="K98" s="34" t="e">
        <f>VLOOKUP(I98,BDD!$A:$E,3,FALSE())</f>
        <v>#N/A</v>
      </c>
      <c r="L98" s="35" t="e">
        <f>VLOOKUP(I98,BDD!$A:$E,4,FALSE())</f>
        <v>#N/A</v>
      </c>
      <c r="M98" s="36" t="e">
        <f>VLOOKUP(I98,BDD!$A:$E,5,FALSE())</f>
        <v>#N/A</v>
      </c>
    </row>
    <row r="99" spans="1:13" ht="15">
      <c r="A99" s="68">
        <v>9</v>
      </c>
      <c r="B99" s="40"/>
      <c r="C99" s="41" t="e">
        <f>VLOOKUP(B99,BDD!$A:$E,2,FALSE())</f>
        <v>#N/A</v>
      </c>
      <c r="D99" s="41" t="e">
        <f>VLOOKUP(B99,BDD!$A:$E,3,FALSE())</f>
        <v>#N/A</v>
      </c>
      <c r="E99" s="42" t="e">
        <f>VLOOKUP(B99,BDD!$A:$E,4,FALSE())</f>
        <v>#N/A</v>
      </c>
      <c r="F99" s="43" t="e">
        <f>VLOOKUP(B99,BDD!$A:$E,5,FALSE())</f>
        <v>#N/A</v>
      </c>
      <c r="H99" s="68">
        <v>9</v>
      </c>
      <c r="I99" s="40"/>
      <c r="J99" s="41" t="e">
        <f>VLOOKUP(I99,BDD!$A:$E,2,FALSE())</f>
        <v>#N/A</v>
      </c>
      <c r="K99" s="41" t="e">
        <f>VLOOKUP(I99,BDD!$A:$E,3,FALSE())</f>
        <v>#N/A</v>
      </c>
      <c r="L99" s="42" t="e">
        <f>VLOOKUP(I99,BDD!$A:$E,4,FALSE())</f>
        <v>#N/A</v>
      </c>
      <c r="M99" s="43" t="e">
        <f>VLOOKUP(I99,BDD!$A:$E,5,FALSE())</f>
        <v>#N/A</v>
      </c>
    </row>
    <row r="101" spans="1:13" ht="15">
      <c r="A101" s="136">
        <v>17</v>
      </c>
      <c r="B101" s="58" t="s">
        <v>192</v>
      </c>
      <c r="C101" s="132"/>
      <c r="D101" s="132"/>
      <c r="E101" s="132"/>
      <c r="F101" s="132"/>
      <c r="H101" s="136">
        <v>18</v>
      </c>
      <c r="I101" s="58" t="s">
        <v>192</v>
      </c>
      <c r="J101" s="132"/>
      <c r="K101" s="132"/>
      <c r="L101" s="132"/>
      <c r="M101" s="132"/>
    </row>
    <row r="102" spans="1:13" ht="15">
      <c r="A102" s="136"/>
      <c r="B102" s="59" t="s">
        <v>195</v>
      </c>
      <c r="C102" s="60" t="s">
        <v>196</v>
      </c>
      <c r="D102" s="60" t="s">
        <v>197</v>
      </c>
      <c r="E102" s="61" t="s">
        <v>198</v>
      </c>
      <c r="F102" s="62" t="s">
        <v>199</v>
      </c>
      <c r="H102" s="136"/>
      <c r="I102" s="59" t="s">
        <v>195</v>
      </c>
      <c r="J102" s="60" t="s">
        <v>196</v>
      </c>
      <c r="K102" s="60" t="s">
        <v>197</v>
      </c>
      <c r="L102" s="61" t="s">
        <v>198</v>
      </c>
      <c r="M102" s="62" t="s">
        <v>199</v>
      </c>
    </row>
    <row r="103" spans="1:13" ht="15">
      <c r="A103" s="63">
        <v>1</v>
      </c>
      <c r="B103" s="44"/>
      <c r="C103" s="28" t="e">
        <f>VLOOKUP(B103,BDD!$A:$E,2,FALSE())</f>
        <v>#N/A</v>
      </c>
      <c r="D103" s="28" t="e">
        <f>VLOOKUP(B103,BDD!$A:$E,3,FALSE())</f>
        <v>#N/A</v>
      </c>
      <c r="E103" s="29" t="e">
        <f>VLOOKUP(B103,BDD!$A:$E,4,FALSE())</f>
        <v>#N/A</v>
      </c>
      <c r="F103" s="30" t="e">
        <f>VLOOKUP(B103,BDD!$A:$E,5,FALSE())</f>
        <v>#N/A</v>
      </c>
      <c r="H103" s="63">
        <v>1</v>
      </c>
      <c r="I103" s="44"/>
      <c r="J103" s="28" t="e">
        <f>VLOOKUP(I103,BDD!$A:$E,2,FALSE())</f>
        <v>#N/A</v>
      </c>
      <c r="K103" s="28" t="e">
        <f>VLOOKUP(I103,BDD!$A:$E,3,FALSE())</f>
        <v>#N/A</v>
      </c>
      <c r="L103" s="29" t="e">
        <f>VLOOKUP(I103,BDD!$A:$E,4,FALSE())</f>
        <v>#N/A</v>
      </c>
      <c r="M103" s="30" t="e">
        <f>VLOOKUP(I103,BDD!$A:$E,5,FALSE())</f>
        <v>#N/A</v>
      </c>
    </row>
    <row r="104" spans="1:13" ht="15">
      <c r="A104" s="65">
        <v>2</v>
      </c>
      <c r="B104" s="45"/>
      <c r="C104" s="34" t="e">
        <f>VLOOKUP(B104,BDD!$A:$E,2,FALSE())</f>
        <v>#N/A</v>
      </c>
      <c r="D104" s="34" t="e">
        <f>VLOOKUP(B104,BDD!$A:$E,3,FALSE())</f>
        <v>#N/A</v>
      </c>
      <c r="E104" s="35" t="e">
        <f>VLOOKUP(B104,BDD!$A:$E,4,FALSE())</f>
        <v>#N/A</v>
      </c>
      <c r="F104" s="36" t="e">
        <f>VLOOKUP(B104,BDD!$A:$E,5,FALSE())</f>
        <v>#N/A</v>
      </c>
      <c r="H104" s="65">
        <v>2</v>
      </c>
      <c r="I104" s="45"/>
      <c r="J104" s="34" t="e">
        <f>VLOOKUP(I104,BDD!$A:$E,2,FALSE())</f>
        <v>#N/A</v>
      </c>
      <c r="K104" s="34" t="e">
        <f>VLOOKUP(I104,BDD!$A:$E,3,FALSE())</f>
        <v>#N/A</v>
      </c>
      <c r="L104" s="35" t="e">
        <f>VLOOKUP(I104,BDD!$A:$E,4,FALSE())</f>
        <v>#N/A</v>
      </c>
      <c r="M104" s="36" t="e">
        <f>VLOOKUP(I104,BDD!$A:$E,5,FALSE())</f>
        <v>#N/A</v>
      </c>
    </row>
    <row r="105" spans="1:13" ht="15">
      <c r="A105" s="65">
        <v>3</v>
      </c>
      <c r="B105" s="45"/>
      <c r="C105" s="34" t="e">
        <f>VLOOKUP(B105,BDD!$A:$E,2,FALSE())</f>
        <v>#N/A</v>
      </c>
      <c r="D105" s="34" t="e">
        <f>VLOOKUP(B105,BDD!$A:$E,3,FALSE())</f>
        <v>#N/A</v>
      </c>
      <c r="E105" s="35" t="e">
        <f>VLOOKUP(B105,BDD!$A:$E,4,FALSE())</f>
        <v>#N/A</v>
      </c>
      <c r="F105" s="36" t="e">
        <f>VLOOKUP(B105,BDD!$A:$E,5,FALSE())</f>
        <v>#N/A</v>
      </c>
      <c r="H105" s="65">
        <v>3</v>
      </c>
      <c r="I105" s="45"/>
      <c r="J105" s="34" t="e">
        <f>VLOOKUP(I105,BDD!$A:$E,2,FALSE())</f>
        <v>#N/A</v>
      </c>
      <c r="K105" s="34" t="e">
        <f>VLOOKUP(I105,BDD!$A:$E,3,FALSE())</f>
        <v>#N/A</v>
      </c>
      <c r="L105" s="35" t="e">
        <f>VLOOKUP(I105,BDD!$A:$E,4,FALSE())</f>
        <v>#N/A</v>
      </c>
      <c r="M105" s="36" t="e">
        <f>VLOOKUP(I105,BDD!$A:$E,5,FALSE())</f>
        <v>#N/A</v>
      </c>
    </row>
    <row r="106" spans="1:13" ht="15">
      <c r="A106" s="65">
        <v>4</v>
      </c>
      <c r="B106" s="45"/>
      <c r="C106" s="34" t="e">
        <f>VLOOKUP(B106,BDD!$A:$E,2,FALSE())</f>
        <v>#N/A</v>
      </c>
      <c r="D106" s="34" t="e">
        <f>VLOOKUP(B106,BDD!$A:$E,3,FALSE())</f>
        <v>#N/A</v>
      </c>
      <c r="E106" s="35" t="e">
        <f>VLOOKUP(B106,BDD!$A:$E,4,FALSE())</f>
        <v>#N/A</v>
      </c>
      <c r="F106" s="36" t="e">
        <f>VLOOKUP(B106,BDD!$A:$E,5,FALSE())</f>
        <v>#N/A</v>
      </c>
      <c r="H106" s="65">
        <v>4</v>
      </c>
      <c r="I106" s="45"/>
      <c r="J106" s="34" t="e">
        <f>VLOOKUP(I106,BDD!$A:$E,2,FALSE())</f>
        <v>#N/A</v>
      </c>
      <c r="K106" s="34" t="e">
        <f>VLOOKUP(I106,BDD!$A:$E,3,FALSE())</f>
        <v>#N/A</v>
      </c>
      <c r="L106" s="35" t="e">
        <f>VLOOKUP(I106,BDD!$A:$E,4,FALSE())</f>
        <v>#N/A</v>
      </c>
      <c r="M106" s="36" t="e">
        <f>VLOOKUP(I106,BDD!$A:$E,5,FALSE())</f>
        <v>#N/A</v>
      </c>
    </row>
    <row r="107" spans="1:13" ht="15">
      <c r="A107" s="65">
        <v>5</v>
      </c>
      <c r="B107" s="45"/>
      <c r="C107" s="34" t="e">
        <f>VLOOKUP(B107,BDD!$A:$E,2,FALSE())</f>
        <v>#N/A</v>
      </c>
      <c r="D107" s="34" t="e">
        <f>VLOOKUP(B107,BDD!$A:$E,3,FALSE())</f>
        <v>#N/A</v>
      </c>
      <c r="E107" s="35" t="e">
        <f>VLOOKUP(B107,BDD!$A:$E,4,FALSE())</f>
        <v>#N/A</v>
      </c>
      <c r="F107" s="36" t="e">
        <f>VLOOKUP(B107,BDD!$A:$E,5,FALSE())</f>
        <v>#N/A</v>
      </c>
      <c r="H107" s="65">
        <v>5</v>
      </c>
      <c r="I107" s="45"/>
      <c r="J107" s="34" t="e">
        <f>VLOOKUP(I107,BDD!$A:$E,2,FALSE())</f>
        <v>#N/A</v>
      </c>
      <c r="K107" s="34" t="e">
        <f>VLOOKUP(I107,BDD!$A:$E,3,FALSE())</f>
        <v>#N/A</v>
      </c>
      <c r="L107" s="35" t="e">
        <f>VLOOKUP(I107,BDD!$A:$E,4,FALSE())</f>
        <v>#N/A</v>
      </c>
      <c r="M107" s="36" t="e">
        <f>VLOOKUP(I107,BDD!$A:$E,5,FALSE())</f>
        <v>#N/A</v>
      </c>
    </row>
    <row r="108" spans="1:13" ht="15">
      <c r="A108" s="65">
        <v>6</v>
      </c>
      <c r="B108" s="45"/>
      <c r="C108" s="34" t="e">
        <f>VLOOKUP(B108,BDD!$A:$E,2,FALSE())</f>
        <v>#N/A</v>
      </c>
      <c r="D108" s="34" t="e">
        <f>VLOOKUP(B108,BDD!$A:$E,3,FALSE())</f>
        <v>#N/A</v>
      </c>
      <c r="E108" s="35" t="e">
        <f>VLOOKUP(B108,BDD!$A:$E,4,FALSE())</f>
        <v>#N/A</v>
      </c>
      <c r="F108" s="36" t="e">
        <f>VLOOKUP(B108,BDD!$A:$E,5,FALSE())</f>
        <v>#N/A</v>
      </c>
      <c r="H108" s="65">
        <v>6</v>
      </c>
      <c r="I108" s="45"/>
      <c r="J108" s="34" t="e">
        <f>VLOOKUP(I108,BDD!$A:$E,2,FALSE())</f>
        <v>#N/A</v>
      </c>
      <c r="K108" s="34" t="e">
        <f>VLOOKUP(I108,BDD!$A:$E,3,FALSE())</f>
        <v>#N/A</v>
      </c>
      <c r="L108" s="35" t="e">
        <f>VLOOKUP(I108,BDD!$A:$E,4,FALSE())</f>
        <v>#N/A</v>
      </c>
      <c r="M108" s="36" t="e">
        <f>VLOOKUP(I108,BDD!$A:$E,5,FALSE())</f>
        <v>#N/A</v>
      </c>
    </row>
    <row r="109" spans="1:13" ht="15">
      <c r="A109" s="65">
        <v>7</v>
      </c>
      <c r="B109" s="45"/>
      <c r="C109" s="34" t="e">
        <f>VLOOKUP(B109,BDD!$A:$E,2,FALSE())</f>
        <v>#N/A</v>
      </c>
      <c r="D109" s="34" t="e">
        <f>VLOOKUP(B109,BDD!$A:$E,3,FALSE())</f>
        <v>#N/A</v>
      </c>
      <c r="E109" s="35" t="e">
        <f>VLOOKUP(B109,BDD!$A:$E,4,FALSE())</f>
        <v>#N/A</v>
      </c>
      <c r="F109" s="36" t="e">
        <f>VLOOKUP(B109,BDD!$A:$E,5,FALSE())</f>
        <v>#N/A</v>
      </c>
      <c r="H109" s="65">
        <v>7</v>
      </c>
      <c r="I109" s="45"/>
      <c r="J109" s="34" t="e">
        <f>VLOOKUP(I109,BDD!$A:$E,2,FALSE())</f>
        <v>#N/A</v>
      </c>
      <c r="K109" s="34" t="e">
        <f>VLOOKUP(I109,BDD!$A:$E,3,FALSE())</f>
        <v>#N/A</v>
      </c>
      <c r="L109" s="35" t="e">
        <f>VLOOKUP(I109,BDD!$A:$E,4,FALSE())</f>
        <v>#N/A</v>
      </c>
      <c r="M109" s="36" t="e">
        <f>VLOOKUP(I109,BDD!$A:$E,5,FALSE())</f>
        <v>#N/A</v>
      </c>
    </row>
    <row r="110" spans="1:13" ht="15">
      <c r="A110" s="65">
        <v>8</v>
      </c>
      <c r="B110" s="45"/>
      <c r="C110" s="34" t="e">
        <f>VLOOKUP(B110,BDD!$A:$E,2,FALSE())</f>
        <v>#N/A</v>
      </c>
      <c r="D110" s="34" t="e">
        <f>VLOOKUP(B110,BDD!$A:$E,3,FALSE())</f>
        <v>#N/A</v>
      </c>
      <c r="E110" s="35" t="e">
        <f>VLOOKUP(B110,BDD!$A:$E,4,FALSE())</f>
        <v>#N/A</v>
      </c>
      <c r="F110" s="36" t="e">
        <f>VLOOKUP(B110,BDD!$A:$E,5,FALSE())</f>
        <v>#N/A</v>
      </c>
      <c r="H110" s="65">
        <v>8</v>
      </c>
      <c r="I110" s="45"/>
      <c r="J110" s="34" t="e">
        <f>VLOOKUP(I110,BDD!$A:$E,2,FALSE())</f>
        <v>#N/A</v>
      </c>
      <c r="K110" s="34" t="e">
        <f>VLOOKUP(I110,BDD!$A:$E,3,FALSE())</f>
        <v>#N/A</v>
      </c>
      <c r="L110" s="35" t="e">
        <f>VLOOKUP(I110,BDD!$A:$E,4,FALSE())</f>
        <v>#N/A</v>
      </c>
      <c r="M110" s="36" t="e">
        <f>VLOOKUP(I110,BDD!$A:$E,5,FALSE())</f>
        <v>#N/A</v>
      </c>
    </row>
    <row r="111" spans="1:13" ht="15">
      <c r="A111" s="68">
        <v>9</v>
      </c>
      <c r="B111" s="40"/>
      <c r="C111" s="41" t="e">
        <f>VLOOKUP(B111,BDD!$A:$E,2,FALSE())</f>
        <v>#N/A</v>
      </c>
      <c r="D111" s="41" t="e">
        <f>VLOOKUP(B111,BDD!$A:$E,3,FALSE())</f>
        <v>#N/A</v>
      </c>
      <c r="E111" s="42" t="e">
        <f>VLOOKUP(B111,BDD!$A:$E,4,FALSE())</f>
        <v>#N/A</v>
      </c>
      <c r="F111" s="43" t="e">
        <f>VLOOKUP(B111,BDD!$A:$E,5,FALSE())</f>
        <v>#N/A</v>
      </c>
      <c r="H111" s="68">
        <v>9</v>
      </c>
      <c r="I111" s="40"/>
      <c r="J111" s="41" t="e">
        <f>VLOOKUP(I111,BDD!$A:$E,2,FALSE())</f>
        <v>#N/A</v>
      </c>
      <c r="K111" s="41" t="e">
        <f>VLOOKUP(I111,BDD!$A:$E,3,FALSE())</f>
        <v>#N/A</v>
      </c>
      <c r="L111" s="42" t="e">
        <f>VLOOKUP(I111,BDD!$A:$E,4,FALSE())</f>
        <v>#N/A</v>
      </c>
      <c r="M111" s="43" t="e">
        <f>VLOOKUP(I111,BDD!$A:$E,5,FALSE())</f>
        <v>#N/A</v>
      </c>
    </row>
  </sheetData>
  <mergeCells count="38">
    <mergeCell ref="A1:M1"/>
    <mergeCell ref="A3:M3"/>
    <mergeCell ref="A5:A6"/>
    <mergeCell ref="C5:F5"/>
    <mergeCell ref="H5:H6"/>
    <mergeCell ref="J5:M5"/>
    <mergeCell ref="A17:A18"/>
    <mergeCell ref="C17:F17"/>
    <mergeCell ref="H17:H18"/>
    <mergeCell ref="J17:M17"/>
    <mergeCell ref="A29:A30"/>
    <mergeCell ref="C29:F29"/>
    <mergeCell ref="H29:H30"/>
    <mergeCell ref="J29:M29"/>
    <mergeCell ref="A41:A42"/>
    <mergeCell ref="C41:F41"/>
    <mergeCell ref="H41:H42"/>
    <mergeCell ref="J41:M41"/>
    <mergeCell ref="A53:A54"/>
    <mergeCell ref="C53:F53"/>
    <mergeCell ref="H53:H54"/>
    <mergeCell ref="J53:M53"/>
    <mergeCell ref="A65:A66"/>
    <mergeCell ref="C65:F65"/>
    <mergeCell ref="H65:H66"/>
    <mergeCell ref="J65:M65"/>
    <mergeCell ref="A77:A78"/>
    <mergeCell ref="C77:F77"/>
    <mergeCell ref="H77:H78"/>
    <mergeCell ref="J77:M77"/>
    <mergeCell ref="A89:A90"/>
    <mergeCell ref="C89:F89"/>
    <mergeCell ref="H89:H90"/>
    <mergeCell ref="J89:M89"/>
    <mergeCell ref="A101:A102"/>
    <mergeCell ref="C101:F101"/>
    <mergeCell ref="H101:H102"/>
    <mergeCell ref="J101:M101"/>
  </mergeCells>
  <hyperlinks>
    <hyperlink ref="A1" location="ACCUEIL!A1" display="#ACCUEIL.A1" xr:uid="{00000000-0004-0000-0400-000000000000}"/>
  </hyperlinks>
  <pageMargins left="0.7" right="0.7" top="0.75" bottom="0.75" header="0.511811023622047" footer="0.511811023622047"/>
  <pageSetup paperSize="9" scale="54" orientation="portrait" horizontalDpi="300" verticalDpi="300"/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99"/>
  </sheetPr>
  <dimension ref="A1:P111"/>
  <sheetViews>
    <sheetView zoomScale="60" zoomScaleNormal="60" workbookViewId="0">
      <selection activeCell="L24" sqref="L24"/>
    </sheetView>
  </sheetViews>
  <sheetFormatPr baseColWidth="10" defaultColWidth="10.42578125" defaultRowHeight="14.25" customHeight="1"/>
  <cols>
    <col min="1" max="1" width="6.5703125" style="1" customWidth="1"/>
    <col min="2" max="2" width="12.5703125" style="1" customWidth="1"/>
    <col min="3" max="4" width="15.5703125" style="1" customWidth="1"/>
    <col min="5" max="5" width="4.5703125" style="1" customWidth="1"/>
    <col min="6" max="6" width="20.5703125" style="1" customWidth="1"/>
    <col min="7" max="7" width="17.140625" style="1" customWidth="1"/>
    <col min="8" max="8" width="6.5703125" style="1" customWidth="1"/>
    <col min="9" max="9" width="12.5703125" style="1" customWidth="1"/>
    <col min="10" max="11" width="15.5703125" style="1" customWidth="1"/>
    <col min="12" max="12" width="18.5703125" style="1" customWidth="1"/>
    <col min="13" max="13" width="20.5703125" style="1" customWidth="1"/>
    <col min="15" max="15" width="12.140625" style="1" customWidth="1"/>
    <col min="16" max="16" width="17.28515625" style="1" customWidth="1"/>
  </cols>
  <sheetData>
    <row r="1" spans="1:16" ht="30" customHeight="1">
      <c r="A1" s="133" t="str">
        <f>IF(ACCUEIL!D3="","Renseignez le nom de la compétition sur la page d'acceuil",ACCUEIL!D3)</f>
        <v>Renseignez le nom de la compétition sur la page d'acceuil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3" spans="1:16" ht="30" customHeight="1">
      <c r="A3" s="134" t="s">
        <v>225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6" ht="15"/>
    <row r="5" spans="1:16" ht="15">
      <c r="A5" s="139">
        <v>1</v>
      </c>
      <c r="B5" s="70" t="s">
        <v>226</v>
      </c>
      <c r="C5" s="140" t="s">
        <v>227</v>
      </c>
      <c r="D5" s="140"/>
      <c r="E5" s="140"/>
      <c r="F5" s="140"/>
      <c r="G5" s="71"/>
      <c r="J5" s="139">
        <v>2</v>
      </c>
      <c r="K5" s="70" t="s">
        <v>226</v>
      </c>
      <c r="L5" s="140" t="s">
        <v>228</v>
      </c>
      <c r="M5" s="140"/>
      <c r="N5" s="140"/>
      <c r="O5" s="140"/>
      <c r="P5" s="71"/>
    </row>
    <row r="6" spans="1:16" ht="15">
      <c r="A6" s="139"/>
      <c r="B6" s="70" t="s">
        <v>195</v>
      </c>
      <c r="C6" s="70" t="s">
        <v>196</v>
      </c>
      <c r="D6" s="70" t="s">
        <v>197</v>
      </c>
      <c r="E6" s="70" t="s">
        <v>198</v>
      </c>
      <c r="F6" s="70" t="s">
        <v>199</v>
      </c>
      <c r="G6" s="70" t="s">
        <v>229</v>
      </c>
      <c r="J6" s="139"/>
      <c r="K6" s="70" t="s">
        <v>195</v>
      </c>
      <c r="L6" s="70" t="s">
        <v>196</v>
      </c>
      <c r="M6" s="70" t="s">
        <v>197</v>
      </c>
      <c r="N6" s="70" t="s">
        <v>198</v>
      </c>
      <c r="O6" s="70" t="s">
        <v>199</v>
      </c>
      <c r="P6" s="70" t="s">
        <v>229</v>
      </c>
    </row>
    <row r="7" spans="1:16" ht="15">
      <c r="A7" s="69">
        <v>1</v>
      </c>
      <c r="B7" s="72"/>
      <c r="C7" s="34" t="e">
        <f>VLOOKUP(B7,BDD!$A:$E,2,FALSE())</f>
        <v>#N/A</v>
      </c>
      <c r="D7" s="34" t="e">
        <f>VLOOKUP(B7,BDD!$A:$E,3,FALSE())</f>
        <v>#N/A</v>
      </c>
      <c r="E7" s="34" t="e">
        <f>VLOOKUP(B7,BDD!$A:$E,4,FALSE())</f>
        <v>#N/A</v>
      </c>
      <c r="F7" s="34" t="e">
        <f>VLOOKUP(B7,BDD!$A:$E,5,FALSE())</f>
        <v>#N/A</v>
      </c>
      <c r="G7" s="34" t="e">
        <f>VLOOKUP(C7,BDD!$A:$E,5,FALSE())</f>
        <v>#N/A</v>
      </c>
      <c r="J7" s="69">
        <v>1</v>
      </c>
      <c r="K7" s="72">
        <v>1060067</v>
      </c>
      <c r="L7" s="34" t="str">
        <f>VLOOKUP(K7,BDD!$A:$E,2,FALSE())</f>
        <v>PROVENCIO</v>
      </c>
      <c r="M7" s="34" t="str">
        <f>VLOOKUP(K7,BDD!$A:$E,3,FALSE())</f>
        <v>LENY</v>
      </c>
      <c r="N7" s="34" t="str">
        <f>VLOOKUP(K7,BDD!$A:$E,4,FALSE())</f>
        <v>M</v>
      </c>
      <c r="O7" s="34" t="str">
        <f>VLOOKUP(K7,BDD!$A:$E,5,FALSE())</f>
        <v>UBO BREST</v>
      </c>
      <c r="P7" s="19" t="s">
        <v>230</v>
      </c>
    </row>
    <row r="8" spans="1:16" ht="15">
      <c r="A8" s="69">
        <v>2</v>
      </c>
      <c r="B8" s="72"/>
      <c r="C8" s="34" t="e">
        <f>VLOOKUP(B8,BDD!$A:$E,2,FALSE())</f>
        <v>#N/A</v>
      </c>
      <c r="D8" s="34" t="e">
        <f>VLOOKUP(B8,BDD!$A:$E,3,FALSE())</f>
        <v>#N/A</v>
      </c>
      <c r="E8" s="34" t="e">
        <f>VLOOKUP(B8,BDD!$A:$E,4,FALSE())</f>
        <v>#N/A</v>
      </c>
      <c r="F8" s="34" t="e">
        <f>VLOOKUP(B8,BDD!$A:$E,5,FALSE())</f>
        <v>#N/A</v>
      </c>
      <c r="G8" s="34" t="e">
        <f>VLOOKUP(C8,BDD!$A:$E,5,FALSE())</f>
        <v>#N/A</v>
      </c>
      <c r="J8" s="69">
        <v>2</v>
      </c>
      <c r="K8" s="72">
        <v>1053631</v>
      </c>
      <c r="L8" s="34" t="str">
        <f>VLOOKUP(K8,BDD!$A:$E,2,FALSE())</f>
        <v>BRILLAC</v>
      </c>
      <c r="M8" s="34" t="str">
        <f>VLOOKUP(K8,BDD!$A:$E,3,FALSE())</f>
        <v>BENOIT</v>
      </c>
      <c r="N8" s="34" t="str">
        <f>VLOOKUP(K8,BDD!$A:$E,4,FALSE())</f>
        <v>M</v>
      </c>
      <c r="O8" s="34" t="str">
        <f>VLOOKUP(K8,BDD!$A:$E,5,FALSE())</f>
        <v>UBO BREST</v>
      </c>
      <c r="P8" s="19" t="s">
        <v>231</v>
      </c>
    </row>
    <row r="9" spans="1:16" ht="15">
      <c r="A9" s="69">
        <v>3</v>
      </c>
      <c r="B9" s="19">
        <v>1063217</v>
      </c>
      <c r="C9" s="34" t="str">
        <f>VLOOKUP(B9,BDD!$A:$E,2,FALSE())</f>
        <v>SABATER</v>
      </c>
      <c r="D9" s="34" t="str">
        <f>VLOOKUP(B9,BDD!$A:$E,3,FALSE())</f>
        <v>LOAN</v>
      </c>
      <c r="E9" s="34" t="str">
        <f>VLOOKUP(B9,BDD!$A:$E,4,FALSE())</f>
        <v>F</v>
      </c>
      <c r="F9" s="34" t="str">
        <f>VLOOKUP(B9,BDD!$A:$E,5,FALSE())</f>
        <v>U RENNES 2</v>
      </c>
      <c r="G9" s="19" t="s">
        <v>232</v>
      </c>
      <c r="J9" s="69">
        <v>3</v>
      </c>
      <c r="K9" s="20" t="s">
        <v>181</v>
      </c>
      <c r="L9" s="34" t="str">
        <f>VLOOKUP(K9,BDD!$A:$E,2,FALSE())</f>
        <v>GUILLEMOT</v>
      </c>
      <c r="M9" s="34" t="str">
        <f>VLOOKUP(K9,BDD!$A:$E,3,FALSE())</f>
        <v>Clément</v>
      </c>
      <c r="N9" s="34" t="str">
        <f>VLOOKUP(K9,BDD!$A:$E,4,FALSE())</f>
        <v>M</v>
      </c>
      <c r="O9" s="34" t="s">
        <v>233</v>
      </c>
      <c r="P9" s="19" t="s">
        <v>234</v>
      </c>
    </row>
    <row r="10" spans="1:16" ht="15">
      <c r="A10" s="69">
        <v>4</v>
      </c>
      <c r="B10" s="72">
        <v>1093939</v>
      </c>
      <c r="C10" s="34" t="str">
        <f>VLOOKUP(B10,BDD!$A:$E,2,FALSE())</f>
        <v>CHOMEL</v>
      </c>
      <c r="D10" s="34" t="str">
        <f>VLOOKUP(B10,BDD!$A:$E,3,FALSE())</f>
        <v>ROMANE</v>
      </c>
      <c r="E10" s="34" t="str">
        <f>VLOOKUP(B10,BDD!$A:$E,4,FALSE())</f>
        <v>F</v>
      </c>
      <c r="F10" s="34" t="str">
        <f>VLOOKUP(B10,BDD!$A:$E,5,FALSE())</f>
        <v>UBO BREST</v>
      </c>
      <c r="G10" s="19" t="s">
        <v>235</v>
      </c>
      <c r="J10" s="69">
        <v>4</v>
      </c>
      <c r="K10" s="66" t="s">
        <v>82</v>
      </c>
      <c r="L10" s="34" t="str">
        <f>VLOOKUP(K10,BDD!$A:$E,2,FALSE())</f>
        <v>CHRISTIN</v>
      </c>
      <c r="M10" s="34" t="str">
        <f>VLOOKUP(K10,BDD!$A:$E,3,FALSE())</f>
        <v>LOUIS</v>
      </c>
      <c r="N10" s="34" t="str">
        <f>VLOOKUP(K10,BDD!$A:$E,4,FALSE())</f>
        <v>M</v>
      </c>
      <c r="O10" s="34" t="str">
        <f>VLOOKUP(K10,BDD!$A:$E,5,FALSE())</f>
        <v>UBS SUAPS</v>
      </c>
      <c r="P10" s="19" t="s">
        <v>234</v>
      </c>
    </row>
    <row r="11" spans="1:16" ht="15">
      <c r="A11" s="69">
        <v>5</v>
      </c>
      <c r="B11" s="72" t="s">
        <v>99</v>
      </c>
      <c r="C11" s="34" t="str">
        <f>VLOOKUP(B11,BDD!$A:$E,2,FALSE())</f>
        <v>JOLIFF</v>
      </c>
      <c r="D11" s="34" t="str">
        <f>VLOOKUP(B11,BDD!$A:$E,3,FALSE())</f>
        <v>LEA</v>
      </c>
      <c r="E11" s="34" t="str">
        <f>VLOOKUP(B11,BDD!$A:$E,4,FALSE())</f>
        <v>F</v>
      </c>
      <c r="F11" s="34" t="str">
        <f>VLOOKUP(B11,BDD!$A:$E,5,FALSE())</f>
        <v>UBO BREST</v>
      </c>
      <c r="G11" s="19" t="s">
        <v>235</v>
      </c>
      <c r="J11" s="69">
        <v>5</v>
      </c>
      <c r="K11" s="72"/>
      <c r="L11" s="34" t="e">
        <f>VLOOKUP(K11,BDD!$A:$E,2,FALSE())</f>
        <v>#N/A</v>
      </c>
      <c r="M11" s="34" t="e">
        <f>VLOOKUP(K11,BDD!$A:$E,3,FALSE())</f>
        <v>#N/A</v>
      </c>
      <c r="N11" s="34" t="e">
        <f>VLOOKUP(K11,BDD!$A:$E,4,FALSE())</f>
        <v>#N/A</v>
      </c>
      <c r="O11" s="34" t="e">
        <f>VLOOKUP(K11,BDD!$A:$E,5,FALSE())</f>
        <v>#N/A</v>
      </c>
      <c r="P11" s="34" t="e">
        <f>VLOOKUP(L11,BDD!$A:$E,5,FALSE())</f>
        <v>#N/A</v>
      </c>
    </row>
    <row r="12" spans="1:16" ht="15">
      <c r="A12" s="69">
        <v>6</v>
      </c>
      <c r="B12" s="20">
        <v>1092307</v>
      </c>
      <c r="C12" s="34" t="str">
        <f>VLOOKUP(B12,BDD!$A:$E,2,FALSE())</f>
        <v>LOULIA</v>
      </c>
      <c r="D12" s="34" t="str">
        <f>VLOOKUP(B12,BDD!$A:$E,3,FALSE())</f>
        <v>Angèle</v>
      </c>
      <c r="E12" s="34" t="str">
        <f>VLOOKUP(B12,BDD!$A:$E,4,FALSE())</f>
        <v>F</v>
      </c>
      <c r="F12" s="34">
        <f>VLOOKUP(B12,BDD!$A:$E,5,FALSE())</f>
        <v>0</v>
      </c>
      <c r="G12" s="19" t="s">
        <v>236</v>
      </c>
      <c r="J12" s="69">
        <v>6</v>
      </c>
      <c r="K12" s="72"/>
      <c r="L12" s="34" t="e">
        <f>VLOOKUP(K12,BDD!$A:$E,2,FALSE())</f>
        <v>#N/A</v>
      </c>
      <c r="M12" s="34" t="e">
        <f>VLOOKUP(K12,BDD!$A:$E,3,FALSE())</f>
        <v>#N/A</v>
      </c>
      <c r="N12" s="34" t="e">
        <f>VLOOKUP(K12,BDD!$A:$E,4,FALSE())</f>
        <v>#N/A</v>
      </c>
      <c r="O12" s="34" t="e">
        <f>VLOOKUP(K12,BDD!$A:$E,5,FALSE())</f>
        <v>#N/A</v>
      </c>
      <c r="P12" s="34" t="e">
        <f>VLOOKUP(L12,BDD!$A:$E,5,FALSE())</f>
        <v>#N/A</v>
      </c>
    </row>
    <row r="13" spans="1:16" ht="15">
      <c r="A13" s="69">
        <v>7</v>
      </c>
      <c r="B13" s="72">
        <v>1090360</v>
      </c>
      <c r="C13" s="34" t="str">
        <f>VLOOKUP(B13,BDD!$A:$E,2,FALSE())</f>
        <v>MEIGNEN</v>
      </c>
      <c r="D13" s="34" t="str">
        <f>VLOOKUP(B13,BDD!$A:$E,3,FALSE())</f>
        <v>Justine</v>
      </c>
      <c r="E13" s="34" t="str">
        <f>VLOOKUP(B13,BDD!$A:$E,4,FALSE())</f>
        <v>F</v>
      </c>
      <c r="F13" s="34" t="s">
        <v>237</v>
      </c>
      <c r="G13" s="19" t="s">
        <v>238</v>
      </c>
      <c r="J13" s="69">
        <v>7</v>
      </c>
      <c r="K13" s="72"/>
      <c r="L13" s="34" t="e">
        <f>VLOOKUP(K13,BDD!$A:$E,2,FALSE())</f>
        <v>#N/A</v>
      </c>
      <c r="M13" s="34" t="e">
        <f>VLOOKUP(K13,BDD!$A:$E,3,FALSE())</f>
        <v>#N/A</v>
      </c>
      <c r="N13" s="34" t="e">
        <f>VLOOKUP(K13,BDD!$A:$E,4,FALSE())</f>
        <v>#N/A</v>
      </c>
      <c r="O13" s="34" t="e">
        <f>VLOOKUP(K13,BDD!$A:$E,5,FALSE())</f>
        <v>#N/A</v>
      </c>
      <c r="P13" s="34" t="e">
        <f>VLOOKUP(L13,BDD!$A:$E,5,FALSE())</f>
        <v>#N/A</v>
      </c>
    </row>
    <row r="14" spans="1:16" ht="15">
      <c r="A14" s="69">
        <v>8</v>
      </c>
      <c r="B14" s="72"/>
      <c r="C14" s="34" t="e">
        <f>VLOOKUP(B14,BDD!$A:$E,2,FALSE())</f>
        <v>#N/A</v>
      </c>
      <c r="D14" s="34" t="e">
        <f>VLOOKUP(B14,BDD!$A:$E,3,FALSE())</f>
        <v>#N/A</v>
      </c>
      <c r="E14" s="34" t="e">
        <f>VLOOKUP(B14,BDD!$A:$E,4,FALSE())</f>
        <v>#N/A</v>
      </c>
      <c r="F14" s="34" t="e">
        <f>VLOOKUP(B14,BDD!$A:$E,5,FALSE())</f>
        <v>#N/A</v>
      </c>
      <c r="G14" s="34" t="e">
        <f>VLOOKUP(C14,BDD!$A:$E,5,FALSE())</f>
        <v>#N/A</v>
      </c>
      <c r="J14" s="69">
        <v>8</v>
      </c>
      <c r="K14" s="72"/>
      <c r="L14" s="34" t="e">
        <f>VLOOKUP(K14,BDD!$A:$E,2,FALSE())</f>
        <v>#N/A</v>
      </c>
      <c r="M14" s="34" t="e">
        <f>VLOOKUP(K14,BDD!$A:$E,3,FALSE())</f>
        <v>#N/A</v>
      </c>
      <c r="N14" s="34" t="e">
        <f>VLOOKUP(K14,BDD!$A:$E,4,FALSE())</f>
        <v>#N/A</v>
      </c>
      <c r="O14" s="34" t="e">
        <f>VLOOKUP(K14,BDD!$A:$E,5,FALSE())</f>
        <v>#N/A</v>
      </c>
      <c r="P14" s="34" t="e">
        <f>VLOOKUP(L14,BDD!$A:$E,5,FALSE())</f>
        <v>#N/A</v>
      </c>
    </row>
    <row r="15" spans="1:16" ht="15">
      <c r="A15" s="69">
        <v>9</v>
      </c>
      <c r="B15" s="73"/>
      <c r="C15" s="34" t="e">
        <f>VLOOKUP(B15,BDD!$A:$E,2,FALSE())</f>
        <v>#N/A</v>
      </c>
      <c r="D15" s="34" t="e">
        <f>VLOOKUP(B15,BDD!$A:$E,3,FALSE())</f>
        <v>#N/A</v>
      </c>
      <c r="E15" s="34" t="e">
        <f>VLOOKUP(B15,BDD!$A:$E,4,FALSE())</f>
        <v>#N/A</v>
      </c>
      <c r="F15" s="34" t="e">
        <f>VLOOKUP(B15,BDD!$A:$E,5,FALSE())</f>
        <v>#N/A</v>
      </c>
      <c r="G15" s="34" t="e">
        <f>VLOOKUP(C15,BDD!$A:$E,5,FALSE())</f>
        <v>#N/A</v>
      </c>
      <c r="J15" s="69">
        <v>9</v>
      </c>
      <c r="K15" s="73"/>
      <c r="L15" s="34" t="e">
        <f>VLOOKUP(K15,BDD!$A:$E,2,FALSE())</f>
        <v>#N/A</v>
      </c>
      <c r="M15" s="34" t="e">
        <f>VLOOKUP(K15,BDD!$A:$E,3,FALSE())</f>
        <v>#N/A</v>
      </c>
      <c r="N15" s="34" t="e">
        <f>VLOOKUP(K15,BDD!$A:$E,4,FALSE())</f>
        <v>#N/A</v>
      </c>
      <c r="O15" s="34" t="e">
        <f>VLOOKUP(K15,BDD!$A:$E,5,FALSE())</f>
        <v>#N/A</v>
      </c>
      <c r="P15" s="34" t="e">
        <f>VLOOKUP(L15,BDD!$A:$E,5,FALSE())</f>
        <v>#N/A</v>
      </c>
    </row>
    <row r="16" spans="1:16" ht="15"/>
    <row r="17" spans="1:16" ht="15">
      <c r="A17" s="139">
        <v>3</v>
      </c>
      <c r="B17" s="70" t="s">
        <v>226</v>
      </c>
      <c r="C17" s="140" t="s">
        <v>239</v>
      </c>
      <c r="D17" s="140"/>
      <c r="E17" s="140"/>
      <c r="F17" s="140"/>
      <c r="G17" s="71"/>
      <c r="J17" s="139">
        <v>4</v>
      </c>
      <c r="K17" s="70" t="s">
        <v>226</v>
      </c>
      <c r="L17" s="140" t="s">
        <v>240</v>
      </c>
      <c r="M17" s="140"/>
      <c r="N17" s="140"/>
      <c r="O17" s="140"/>
      <c r="P17" s="71"/>
    </row>
    <row r="18" spans="1:16" ht="15">
      <c r="A18" s="139"/>
      <c r="B18" s="70" t="s">
        <v>195</v>
      </c>
      <c r="C18" s="70" t="s">
        <v>196</v>
      </c>
      <c r="D18" s="70" t="s">
        <v>197</v>
      </c>
      <c r="E18" s="70" t="s">
        <v>198</v>
      </c>
      <c r="F18" s="70" t="s">
        <v>199</v>
      </c>
      <c r="G18" s="70" t="s">
        <v>229</v>
      </c>
      <c r="J18" s="139"/>
      <c r="K18" s="70" t="s">
        <v>195</v>
      </c>
      <c r="L18" s="70" t="s">
        <v>196</v>
      </c>
      <c r="M18" s="70" t="s">
        <v>197</v>
      </c>
      <c r="N18" s="70" t="s">
        <v>198</v>
      </c>
      <c r="O18" s="70" t="s">
        <v>199</v>
      </c>
      <c r="P18" s="70" t="s">
        <v>229</v>
      </c>
    </row>
    <row r="19" spans="1:16" ht="15">
      <c r="A19" s="69">
        <v>1</v>
      </c>
      <c r="B19" s="72">
        <v>1061438</v>
      </c>
      <c r="C19" s="34" t="str">
        <f>VLOOKUP(B19,BDD!$A:$E,2,FALSE())</f>
        <v>MAHE</v>
      </c>
      <c r="D19" s="34" t="str">
        <f>VLOOKUP(B19,BDD!$A:$E,3,FALSE())</f>
        <v>GWENN</v>
      </c>
      <c r="E19" s="34" t="str">
        <f>VLOOKUP(B19,BDD!$A:$E,4,FALSE())</f>
        <v>F</v>
      </c>
      <c r="F19" s="34" t="str">
        <f>VLOOKUP(B19,BDD!$A:$E,5,FALSE())</f>
        <v>UBO BREST</v>
      </c>
      <c r="G19" s="19" t="s">
        <v>241</v>
      </c>
      <c r="J19" s="69">
        <v>1</v>
      </c>
      <c r="K19" s="72"/>
      <c r="L19" s="34" t="e">
        <f>VLOOKUP(K19,BDD!$A:$E,2,FALSE())</f>
        <v>#N/A</v>
      </c>
      <c r="M19" s="34" t="e">
        <f>VLOOKUP(K19,BDD!$A:$E,3,FALSE())</f>
        <v>#N/A</v>
      </c>
      <c r="N19" s="34" t="e">
        <f>VLOOKUP(K19,BDD!$A:$E,4,FALSE())</f>
        <v>#N/A</v>
      </c>
      <c r="O19" s="34" t="e">
        <f>VLOOKUP(K19,BDD!$A:$E,5,FALSE())</f>
        <v>#N/A</v>
      </c>
      <c r="P19" s="34" t="e">
        <f>VLOOKUP(L19,BDD!$A:$E,5,FALSE())</f>
        <v>#N/A</v>
      </c>
    </row>
    <row r="20" spans="1:16" ht="15">
      <c r="A20" s="69">
        <v>2</v>
      </c>
      <c r="B20" s="72"/>
      <c r="C20" s="34" t="e">
        <f>VLOOKUP(B20,BDD!$A:$E,2,FALSE())</f>
        <v>#N/A</v>
      </c>
      <c r="D20" s="34" t="e">
        <f>VLOOKUP(B20,BDD!$A:$E,3,FALSE())</f>
        <v>#N/A</v>
      </c>
      <c r="E20" s="34" t="e">
        <f>VLOOKUP(B20,BDD!$A:$E,4,FALSE())</f>
        <v>#N/A</v>
      </c>
      <c r="F20" s="34" t="e">
        <f>VLOOKUP(B20,BDD!$A:$E,5,FALSE())</f>
        <v>#N/A</v>
      </c>
      <c r="G20" s="34" t="e">
        <f>VLOOKUP(C20,BDD!$A:$E,5,FALSE())</f>
        <v>#N/A</v>
      </c>
      <c r="J20" s="69">
        <v>2</v>
      </c>
      <c r="K20" s="72">
        <v>1062677</v>
      </c>
      <c r="L20" s="34" t="str">
        <f>VLOOKUP(K20,BDD!$A:$E,2,FALSE())</f>
        <v>LE DOUARIN</v>
      </c>
      <c r="M20" s="34" t="str">
        <f>VLOOKUP(K20,BDD!$A:$E,3,FALSE())</f>
        <v>TOM</v>
      </c>
      <c r="N20" s="34" t="str">
        <f>VLOOKUP(K20,BDD!$A:$E,4,FALSE())</f>
        <v>M</v>
      </c>
      <c r="O20" s="34" t="str">
        <f>VLOOKUP(K20,BDD!$A:$E,5,FALSE())</f>
        <v>UBO BREST</v>
      </c>
      <c r="P20" s="19" t="s">
        <v>242</v>
      </c>
    </row>
    <row r="21" spans="1:16" ht="15">
      <c r="A21" s="69">
        <v>3</v>
      </c>
      <c r="B21" s="72"/>
      <c r="C21" s="34" t="e">
        <f>VLOOKUP(B21,BDD!$A:$E,2,FALSE())</f>
        <v>#N/A</v>
      </c>
      <c r="D21" s="34" t="e">
        <f>VLOOKUP(B21,BDD!$A:$E,3,FALSE())</f>
        <v>#N/A</v>
      </c>
      <c r="E21" s="34" t="e">
        <f>VLOOKUP(B21,BDD!$A:$E,4,FALSE())</f>
        <v>#N/A</v>
      </c>
      <c r="F21" s="34" t="e">
        <f>VLOOKUP(B21,BDD!$A:$E,5,FALSE())</f>
        <v>#N/A</v>
      </c>
      <c r="G21" s="34" t="e">
        <f>VLOOKUP(C21,BDD!$A:$E,5,FALSE())</f>
        <v>#N/A</v>
      </c>
      <c r="J21" s="69">
        <v>3</v>
      </c>
      <c r="K21" s="72">
        <v>1020438</v>
      </c>
      <c r="L21" s="34" t="str">
        <f>VLOOKUP(K21,BDD!$A:$E,2,FALSE())</f>
        <v>VAILLANT-OLLIVIER</v>
      </c>
      <c r="M21" s="34" t="str">
        <f>VLOOKUP(K21,BDD!$A:$E,3,FALSE())</f>
        <v>TOM</v>
      </c>
      <c r="N21" s="34" t="str">
        <f>VLOOKUP(K21,BDD!$A:$E,4,FALSE())</f>
        <v>M</v>
      </c>
      <c r="O21" s="34" t="str">
        <f>VLOOKUP(K21,BDD!$A:$E,5,FALSE())</f>
        <v>UBO BREST</v>
      </c>
      <c r="P21" s="19" t="s">
        <v>242</v>
      </c>
    </row>
    <row r="22" spans="1:16" ht="15">
      <c r="A22" s="69">
        <v>4</v>
      </c>
      <c r="B22" s="72"/>
      <c r="C22" s="34" t="e">
        <f>VLOOKUP(B22,BDD!$A:$E,2,FALSE())</f>
        <v>#N/A</v>
      </c>
      <c r="D22" s="34" t="e">
        <f>VLOOKUP(B22,BDD!$A:$E,3,FALSE())</f>
        <v>#N/A</v>
      </c>
      <c r="E22" s="34" t="e">
        <f>VLOOKUP(B22,BDD!$A:$E,4,FALSE())</f>
        <v>#N/A</v>
      </c>
      <c r="F22" s="34" t="e">
        <f>VLOOKUP(B22,BDD!$A:$E,5,FALSE())</f>
        <v>#N/A</v>
      </c>
      <c r="G22" s="34" t="e">
        <f>VLOOKUP(C22,BDD!$A:$E,5,FALSE())</f>
        <v>#N/A</v>
      </c>
      <c r="J22" s="69">
        <v>4</v>
      </c>
      <c r="K22" s="72">
        <v>1093197</v>
      </c>
      <c r="L22" s="34" t="str">
        <f>VLOOKUP(K22,BDD!$A:$E,2,FALSE())</f>
        <v>BOUREL</v>
      </c>
      <c r="M22" s="34" t="str">
        <f>VLOOKUP(K22,BDD!$A:$E,3,FALSE())</f>
        <v xml:space="preserve">Pierre </v>
      </c>
      <c r="N22" s="34" t="str">
        <f>VLOOKUP(K22,BDD!$A:$E,4,FALSE())</f>
        <v>M</v>
      </c>
      <c r="O22" s="34" t="str">
        <f>VLOOKUP(K22,BDD!$A:$E,5,FALSE())</f>
        <v>RENNES 1</v>
      </c>
      <c r="P22" s="19" t="s">
        <v>242</v>
      </c>
    </row>
    <row r="23" spans="1:16" ht="15">
      <c r="A23" s="69">
        <v>5</v>
      </c>
      <c r="B23" s="72"/>
      <c r="C23" s="34" t="e">
        <f>VLOOKUP(B23,BDD!$A:$E,2,FALSE())</f>
        <v>#N/A</v>
      </c>
      <c r="D23" s="34" t="e">
        <f>VLOOKUP(B23,BDD!$A:$E,3,FALSE())</f>
        <v>#N/A</v>
      </c>
      <c r="E23" s="34" t="e">
        <f>VLOOKUP(B23,BDD!$A:$E,4,FALSE())</f>
        <v>#N/A</v>
      </c>
      <c r="F23" s="34" t="e">
        <f>VLOOKUP(B23,BDD!$A:$E,5,FALSE())</f>
        <v>#N/A</v>
      </c>
      <c r="G23" s="34" t="e">
        <f>VLOOKUP(C23,BDD!$A:$E,5,FALSE())</f>
        <v>#N/A</v>
      </c>
      <c r="J23" s="69">
        <v>5</v>
      </c>
      <c r="K23" s="72"/>
      <c r="L23" s="34" t="e">
        <f>VLOOKUP(K23,BDD!$A:$E,2,FALSE())</f>
        <v>#N/A</v>
      </c>
      <c r="M23" s="34" t="e">
        <f>VLOOKUP(K23,BDD!$A:$E,3,FALSE())</f>
        <v>#N/A</v>
      </c>
      <c r="N23" s="34" t="e">
        <f>VLOOKUP(K23,BDD!$A:$E,4,FALSE())</f>
        <v>#N/A</v>
      </c>
      <c r="O23" s="34" t="e">
        <f>VLOOKUP(K23,BDD!$A:$E,5,FALSE())</f>
        <v>#N/A</v>
      </c>
      <c r="P23" s="34" t="e">
        <f>VLOOKUP(L23,BDD!$A:$E,5,FALSE())</f>
        <v>#N/A</v>
      </c>
    </row>
    <row r="24" spans="1:16" ht="15">
      <c r="A24" s="69">
        <v>6</v>
      </c>
      <c r="B24" s="72"/>
      <c r="C24" s="34" t="e">
        <f>VLOOKUP(B24,BDD!$A:$E,2,FALSE())</f>
        <v>#N/A</v>
      </c>
      <c r="D24" s="34" t="e">
        <f>VLOOKUP(B24,BDD!$A:$E,3,FALSE())</f>
        <v>#N/A</v>
      </c>
      <c r="E24" s="34" t="e">
        <f>VLOOKUP(B24,BDD!$A:$E,4,FALSE())</f>
        <v>#N/A</v>
      </c>
      <c r="F24" s="34" t="e">
        <f>VLOOKUP(B24,BDD!$A:$E,5,FALSE())</f>
        <v>#N/A</v>
      </c>
      <c r="G24" s="34" t="e">
        <f>VLOOKUP(C24,BDD!$A:$E,5,FALSE())</f>
        <v>#N/A</v>
      </c>
      <c r="J24" s="69">
        <v>6</v>
      </c>
      <c r="K24" s="72"/>
      <c r="L24" s="34" t="e">
        <f>VLOOKUP(K24,BDD!$A:$E,2,FALSE())</f>
        <v>#N/A</v>
      </c>
      <c r="M24" s="34" t="e">
        <f>VLOOKUP(K24,BDD!$A:$E,3,FALSE())</f>
        <v>#N/A</v>
      </c>
      <c r="N24" s="34" t="e">
        <f>VLOOKUP(K24,BDD!$A:$E,4,FALSE())</f>
        <v>#N/A</v>
      </c>
      <c r="O24" s="34" t="e">
        <f>VLOOKUP(K24,BDD!$A:$E,5,FALSE())</f>
        <v>#N/A</v>
      </c>
      <c r="P24" s="34" t="e">
        <f>VLOOKUP(L24,BDD!$A:$E,5,FALSE())</f>
        <v>#N/A</v>
      </c>
    </row>
    <row r="25" spans="1:16" ht="15">
      <c r="A25" s="69">
        <v>7</v>
      </c>
      <c r="B25" s="72"/>
      <c r="C25" s="34" t="e">
        <f>VLOOKUP(B25,BDD!$A:$E,2,FALSE())</f>
        <v>#N/A</v>
      </c>
      <c r="D25" s="34" t="e">
        <f>VLOOKUP(B25,BDD!$A:$E,3,FALSE())</f>
        <v>#N/A</v>
      </c>
      <c r="E25" s="34" t="e">
        <f>VLOOKUP(B25,BDD!$A:$E,4,FALSE())</f>
        <v>#N/A</v>
      </c>
      <c r="F25" s="34" t="e">
        <f>VLOOKUP(B25,BDD!$A:$E,5,FALSE())</f>
        <v>#N/A</v>
      </c>
      <c r="G25" s="34" t="e">
        <f>VLOOKUP(C25,BDD!$A:$E,5,FALSE())</f>
        <v>#N/A</v>
      </c>
      <c r="J25" s="69">
        <v>7</v>
      </c>
      <c r="K25" s="72"/>
      <c r="L25" s="34" t="e">
        <f>VLOOKUP(K25,BDD!$A:$E,2,FALSE())</f>
        <v>#N/A</v>
      </c>
      <c r="M25" s="34" t="e">
        <f>VLOOKUP(K25,BDD!$A:$E,3,FALSE())</f>
        <v>#N/A</v>
      </c>
      <c r="N25" s="34" t="e">
        <f>VLOOKUP(K25,BDD!$A:$E,4,FALSE())</f>
        <v>#N/A</v>
      </c>
      <c r="O25" s="34" t="e">
        <f>VLOOKUP(K25,BDD!$A:$E,5,FALSE())</f>
        <v>#N/A</v>
      </c>
      <c r="P25" s="34" t="e">
        <f>VLOOKUP(L25,BDD!$A:$E,5,FALSE())</f>
        <v>#N/A</v>
      </c>
    </row>
    <row r="26" spans="1:16" ht="15">
      <c r="A26" s="69">
        <v>8</v>
      </c>
      <c r="B26" s="72"/>
      <c r="C26" s="34" t="e">
        <f>VLOOKUP(B26,BDD!$A:$E,2,FALSE())</f>
        <v>#N/A</v>
      </c>
      <c r="D26" s="34" t="e">
        <f>VLOOKUP(B26,BDD!$A:$E,3,FALSE())</f>
        <v>#N/A</v>
      </c>
      <c r="E26" s="34" t="e">
        <f>VLOOKUP(B26,BDD!$A:$E,4,FALSE())</f>
        <v>#N/A</v>
      </c>
      <c r="F26" s="34" t="e">
        <f>VLOOKUP(B26,BDD!$A:$E,5,FALSE())</f>
        <v>#N/A</v>
      </c>
      <c r="G26" s="34" t="e">
        <f>VLOOKUP(C26,BDD!$A:$E,5,FALSE())</f>
        <v>#N/A</v>
      </c>
      <c r="J26" s="69">
        <v>8</v>
      </c>
      <c r="K26" s="72"/>
      <c r="L26" s="34" t="e">
        <f>VLOOKUP(K26,BDD!$A:$E,2,FALSE())</f>
        <v>#N/A</v>
      </c>
      <c r="M26" s="34" t="e">
        <f>VLOOKUP(K26,BDD!$A:$E,3,FALSE())</f>
        <v>#N/A</v>
      </c>
      <c r="N26" s="34" t="e">
        <f>VLOOKUP(K26,BDD!$A:$E,4,FALSE())</f>
        <v>#N/A</v>
      </c>
      <c r="O26" s="34" t="e">
        <f>VLOOKUP(K26,BDD!$A:$E,5,FALSE())</f>
        <v>#N/A</v>
      </c>
      <c r="P26" s="34" t="e">
        <f>VLOOKUP(L26,BDD!$A:$E,5,FALSE())</f>
        <v>#N/A</v>
      </c>
    </row>
    <row r="27" spans="1:16" ht="15">
      <c r="A27" s="69">
        <v>9</v>
      </c>
      <c r="B27" s="73"/>
      <c r="C27" s="34" t="e">
        <f>VLOOKUP(B27,BDD!$A:$E,2,FALSE())</f>
        <v>#N/A</v>
      </c>
      <c r="D27" s="34" t="e">
        <f>VLOOKUP(B27,BDD!$A:$E,3,FALSE())</f>
        <v>#N/A</v>
      </c>
      <c r="E27" s="34" t="e">
        <f>VLOOKUP(B27,BDD!$A:$E,4,FALSE())</f>
        <v>#N/A</v>
      </c>
      <c r="F27" s="34" t="e">
        <f>VLOOKUP(B27,BDD!$A:$E,5,FALSE())</f>
        <v>#N/A</v>
      </c>
      <c r="G27" s="34" t="e">
        <f>VLOOKUP(C27,BDD!$A:$E,5,FALSE())</f>
        <v>#N/A</v>
      </c>
      <c r="J27" s="69">
        <v>9</v>
      </c>
      <c r="K27" s="73"/>
      <c r="L27" s="34" t="e">
        <f>VLOOKUP(K27,BDD!$A:$E,2,FALSE())</f>
        <v>#N/A</v>
      </c>
      <c r="M27" s="34" t="e">
        <f>VLOOKUP(K27,BDD!$A:$E,3,FALSE())</f>
        <v>#N/A</v>
      </c>
      <c r="N27" s="34" t="e">
        <f>VLOOKUP(K27,BDD!$A:$E,4,FALSE())</f>
        <v>#N/A</v>
      </c>
      <c r="O27" s="34" t="e">
        <f>VLOOKUP(K27,BDD!$A:$E,5,FALSE())</f>
        <v>#N/A</v>
      </c>
      <c r="P27" s="34" t="e">
        <f>VLOOKUP(L27,BDD!$A:$E,5,FALSE())</f>
        <v>#N/A</v>
      </c>
    </row>
    <row r="28" spans="1:16" ht="15"/>
    <row r="29" spans="1:16" ht="15">
      <c r="A29" s="139">
        <v>5</v>
      </c>
      <c r="B29" s="70" t="s">
        <v>226</v>
      </c>
      <c r="C29" s="140" t="s">
        <v>243</v>
      </c>
      <c r="D29" s="140"/>
      <c r="E29" s="140"/>
      <c r="F29" s="140"/>
      <c r="G29" s="71"/>
      <c r="J29" s="139">
        <v>6</v>
      </c>
      <c r="K29" s="70" t="s">
        <v>226</v>
      </c>
      <c r="L29" s="140" t="s">
        <v>244</v>
      </c>
      <c r="M29" s="140"/>
      <c r="N29" s="140"/>
      <c r="O29" s="140"/>
      <c r="P29" s="71"/>
    </row>
    <row r="30" spans="1:16" ht="15">
      <c r="A30" s="139"/>
      <c r="B30" s="70" t="s">
        <v>195</v>
      </c>
      <c r="C30" s="70" t="s">
        <v>196</v>
      </c>
      <c r="D30" s="70" t="s">
        <v>197</v>
      </c>
      <c r="E30" s="70" t="s">
        <v>198</v>
      </c>
      <c r="F30" s="70" t="s">
        <v>199</v>
      </c>
      <c r="G30" s="70" t="s">
        <v>229</v>
      </c>
      <c r="J30" s="139"/>
      <c r="K30" s="70" t="s">
        <v>195</v>
      </c>
      <c r="L30" s="70" t="s">
        <v>196</v>
      </c>
      <c r="M30" s="70" t="s">
        <v>197</v>
      </c>
      <c r="N30" s="70" t="s">
        <v>198</v>
      </c>
      <c r="O30" s="70" t="s">
        <v>199</v>
      </c>
      <c r="P30" s="70" t="s">
        <v>229</v>
      </c>
    </row>
    <row r="31" spans="1:16" ht="15">
      <c r="A31" s="69">
        <v>1</v>
      </c>
      <c r="B31" s="72"/>
      <c r="C31" s="34" t="e">
        <f>VLOOKUP(B31,BDD!$A:$E,2,FALSE())</f>
        <v>#N/A</v>
      </c>
      <c r="D31" s="34" t="e">
        <f>VLOOKUP(B31,BDD!$A:$E,3,FALSE())</f>
        <v>#N/A</v>
      </c>
      <c r="E31" s="34" t="e">
        <f>VLOOKUP(B31,BDD!$A:$E,4,FALSE())</f>
        <v>#N/A</v>
      </c>
      <c r="F31" s="34" t="e">
        <f>VLOOKUP(B31,BDD!$A:$E,5,FALSE())</f>
        <v>#N/A</v>
      </c>
      <c r="G31" s="34" t="e">
        <f>VLOOKUP(C31,BDD!$A:$E,5,FALSE())</f>
        <v>#N/A</v>
      </c>
      <c r="J31" s="69">
        <v>1</v>
      </c>
      <c r="K31" s="72"/>
      <c r="L31" s="34" t="e">
        <f>VLOOKUP(K31,BDD!$A:$E,2,FALSE())</f>
        <v>#N/A</v>
      </c>
      <c r="M31" s="34" t="e">
        <f>VLOOKUP(K31,BDD!$A:$E,3,FALSE())</f>
        <v>#N/A</v>
      </c>
      <c r="N31" s="34" t="e">
        <f>VLOOKUP(K31,BDD!$A:$E,4,FALSE())</f>
        <v>#N/A</v>
      </c>
      <c r="O31" s="34" t="e">
        <f>VLOOKUP(K31,BDD!$A:$E,5,FALSE())</f>
        <v>#N/A</v>
      </c>
      <c r="P31" s="34" t="e">
        <f>VLOOKUP(L31,BDD!$A:$E,5,FALSE())</f>
        <v>#N/A</v>
      </c>
    </row>
    <row r="32" spans="1:16" ht="15">
      <c r="A32" s="69">
        <v>2</v>
      </c>
      <c r="B32" s="72" t="s">
        <v>73</v>
      </c>
      <c r="C32" s="34" t="str">
        <f>VLOOKUP(B32,BDD!$A:$E,2,FALSE())</f>
        <v>QUELENNEC</v>
      </c>
      <c r="D32" s="34" t="str">
        <f>VLOOKUP(B32,BDD!$A:$E,3,FALSE())</f>
        <v>ERIN</v>
      </c>
      <c r="E32" s="34" t="str">
        <f>VLOOKUP(B32,BDD!$A:$E,4,FALSE())</f>
        <v>F</v>
      </c>
      <c r="F32" s="34" t="str">
        <f>VLOOKUP(B32,BDD!$A:$E,5,FALSE())</f>
        <v>UBO BREST</v>
      </c>
      <c r="G32" s="19" t="s">
        <v>245</v>
      </c>
      <c r="J32" s="69">
        <v>2</v>
      </c>
      <c r="K32" s="72">
        <v>1053631</v>
      </c>
      <c r="L32" s="34" t="str">
        <f>VLOOKUP(K32,BDD!$A:$E,2,FALSE())</f>
        <v>BRILLAC</v>
      </c>
      <c r="M32" s="34" t="str">
        <f>VLOOKUP(K32,BDD!$A:$E,3,FALSE())</f>
        <v>BENOIT</v>
      </c>
      <c r="N32" s="34" t="str">
        <f>VLOOKUP(K32,BDD!$A:$E,4,FALSE())</f>
        <v>M</v>
      </c>
      <c r="O32" s="34" t="str">
        <f>VLOOKUP(K32,BDD!$A:$E,5,FALSE())</f>
        <v>UBO BREST</v>
      </c>
      <c r="P32" s="19" t="s">
        <v>246</v>
      </c>
    </row>
    <row r="33" spans="1:16" ht="15">
      <c r="A33" s="69">
        <v>3</v>
      </c>
      <c r="B33" s="72" t="s">
        <v>104</v>
      </c>
      <c r="C33" s="34" t="str">
        <f>VLOOKUP(B33,BDD!$A:$E,2,FALSE())</f>
        <v>CRUSSON</v>
      </c>
      <c r="D33" s="34" t="str">
        <f>VLOOKUP(B33,BDD!$A:$E,3,FALSE())</f>
        <v>ENEA</v>
      </c>
      <c r="E33" s="34" t="str">
        <f>VLOOKUP(B33,BDD!$A:$E,4,FALSE())</f>
        <v>F</v>
      </c>
      <c r="F33" s="34" t="str">
        <f>VLOOKUP(B33,BDD!$A:$E,5,FALSE())</f>
        <v>ISEN</v>
      </c>
      <c r="G33" s="19" t="s">
        <v>247</v>
      </c>
      <c r="J33" s="69">
        <v>3</v>
      </c>
      <c r="K33" s="72"/>
      <c r="L33" s="34" t="e">
        <f>VLOOKUP(K33,BDD!$A:$E,2,FALSE())</f>
        <v>#N/A</v>
      </c>
      <c r="M33" s="34" t="e">
        <f>VLOOKUP(K33,BDD!$A:$E,3,FALSE())</f>
        <v>#N/A</v>
      </c>
      <c r="N33" s="34" t="e">
        <f>VLOOKUP(K33,BDD!$A:$E,4,FALSE())</f>
        <v>#N/A</v>
      </c>
      <c r="O33" s="34" t="e">
        <f>VLOOKUP(K33,BDD!$A:$E,5,FALSE())</f>
        <v>#N/A</v>
      </c>
      <c r="P33" s="34" t="e">
        <f>VLOOKUP(L33,BDD!$A:$E,5,FALSE())</f>
        <v>#N/A</v>
      </c>
    </row>
    <row r="34" spans="1:16" ht="15">
      <c r="A34" s="69">
        <v>4</v>
      </c>
      <c r="B34" s="72">
        <v>1061438</v>
      </c>
      <c r="C34" s="34" t="str">
        <f>VLOOKUP(B34,BDD!$A:$E,2,FALSE())</f>
        <v>MAHE</v>
      </c>
      <c r="D34" s="34" t="str">
        <f>VLOOKUP(B34,BDD!$A:$E,3,FALSE())</f>
        <v>GWENN</v>
      </c>
      <c r="E34" s="34" t="str">
        <f>VLOOKUP(B34,BDD!$A:$E,4,FALSE())</f>
        <v>F</v>
      </c>
      <c r="F34" s="34" t="str">
        <f>VLOOKUP(B34,BDD!$A:$E,5,FALSE())</f>
        <v>UBO BREST</v>
      </c>
      <c r="G34" s="19" t="s">
        <v>248</v>
      </c>
      <c r="J34" s="69">
        <v>4</v>
      </c>
      <c r="K34" s="72"/>
      <c r="L34" s="34" t="e">
        <f>VLOOKUP(K34,BDD!$A:$E,2,FALSE())</f>
        <v>#N/A</v>
      </c>
      <c r="M34" s="34" t="e">
        <f>VLOOKUP(K34,BDD!$A:$E,3,FALSE())</f>
        <v>#N/A</v>
      </c>
      <c r="N34" s="34" t="e">
        <f>VLOOKUP(K34,BDD!$A:$E,4,FALSE())</f>
        <v>#N/A</v>
      </c>
      <c r="O34" s="34" t="e">
        <f>VLOOKUP(K34,BDD!$A:$E,5,FALSE())</f>
        <v>#N/A</v>
      </c>
      <c r="P34" s="34" t="e">
        <f>VLOOKUP(L34,BDD!$A:$E,5,FALSE())</f>
        <v>#N/A</v>
      </c>
    </row>
    <row r="35" spans="1:16" ht="15">
      <c r="A35" s="69">
        <v>5</v>
      </c>
      <c r="B35" s="72">
        <v>1092321</v>
      </c>
      <c r="C35" s="34" t="str">
        <f>VLOOKUP(B35,BDD!$A:$E,2,FALSE())</f>
        <v>LABHINI</v>
      </c>
      <c r="D35" s="34" t="str">
        <f>VLOOKUP(B35,BDD!$A:$E,3,FALSE())</f>
        <v>ROMANE</v>
      </c>
      <c r="E35" s="34" t="str">
        <f>VLOOKUP(B35,BDD!$A:$E,4,FALSE())</f>
        <v>F</v>
      </c>
      <c r="F35" s="34" t="str">
        <f>VLOOKUP(B35,BDD!$A:$E,5,FALSE())</f>
        <v>UBO BREST</v>
      </c>
      <c r="G35" s="19" t="s">
        <v>249</v>
      </c>
      <c r="J35" s="69">
        <v>5</v>
      </c>
      <c r="K35" s="72"/>
      <c r="L35" s="34" t="e">
        <f>VLOOKUP(K35,BDD!$A:$E,2,FALSE())</f>
        <v>#N/A</v>
      </c>
      <c r="M35" s="34" t="e">
        <f>VLOOKUP(K35,BDD!$A:$E,3,FALSE())</f>
        <v>#N/A</v>
      </c>
      <c r="N35" s="34" t="e">
        <f>VLOOKUP(K35,BDD!$A:$E,4,FALSE())</f>
        <v>#N/A</v>
      </c>
      <c r="O35" s="34" t="e">
        <f>VLOOKUP(K35,BDD!$A:$E,5,FALSE())</f>
        <v>#N/A</v>
      </c>
      <c r="P35" s="34" t="e">
        <f>VLOOKUP(L35,BDD!$A:$E,5,FALSE())</f>
        <v>#N/A</v>
      </c>
    </row>
    <row r="36" spans="1:16" ht="15">
      <c r="A36" s="69">
        <v>6</v>
      </c>
      <c r="B36" s="72"/>
      <c r="C36" s="34" t="e">
        <f>VLOOKUP(B36,BDD!$A:$E,2,FALSE())</f>
        <v>#N/A</v>
      </c>
      <c r="D36" s="34" t="e">
        <f>VLOOKUP(B36,BDD!$A:$E,3,FALSE())</f>
        <v>#N/A</v>
      </c>
      <c r="E36" s="34" t="e">
        <f>VLOOKUP(B36,BDD!$A:$E,4,FALSE())</f>
        <v>#N/A</v>
      </c>
      <c r="F36" s="34" t="e">
        <f>VLOOKUP(B36,BDD!$A:$E,5,FALSE())</f>
        <v>#N/A</v>
      </c>
      <c r="G36" s="34" t="e">
        <f>VLOOKUP(C36,BDD!$A:$E,5,FALSE())</f>
        <v>#N/A</v>
      </c>
      <c r="J36" s="69">
        <v>6</v>
      </c>
      <c r="K36" s="72"/>
      <c r="L36" s="34" t="e">
        <f>VLOOKUP(K36,BDD!$A:$E,2,FALSE())</f>
        <v>#N/A</v>
      </c>
      <c r="M36" s="34" t="e">
        <f>VLOOKUP(K36,BDD!$A:$E,3,FALSE())</f>
        <v>#N/A</v>
      </c>
      <c r="N36" s="34" t="e">
        <f>VLOOKUP(K36,BDD!$A:$E,4,FALSE())</f>
        <v>#N/A</v>
      </c>
      <c r="O36" s="34" t="e">
        <f>VLOOKUP(K36,BDD!$A:$E,5,FALSE())</f>
        <v>#N/A</v>
      </c>
      <c r="P36" s="34" t="e">
        <f>VLOOKUP(L36,BDD!$A:$E,5,FALSE())</f>
        <v>#N/A</v>
      </c>
    </row>
    <row r="37" spans="1:16" ht="15">
      <c r="A37" s="69">
        <v>7</v>
      </c>
      <c r="B37" s="72"/>
      <c r="C37" s="34" t="e">
        <f>VLOOKUP(B37,BDD!$A:$E,2,FALSE())</f>
        <v>#N/A</v>
      </c>
      <c r="D37" s="34" t="e">
        <f>VLOOKUP(B37,BDD!$A:$E,3,FALSE())</f>
        <v>#N/A</v>
      </c>
      <c r="E37" s="34" t="e">
        <f>VLOOKUP(B37,BDD!$A:$E,4,FALSE())</f>
        <v>#N/A</v>
      </c>
      <c r="F37" s="34" t="e">
        <f>VLOOKUP(B37,BDD!$A:$E,5,FALSE())</f>
        <v>#N/A</v>
      </c>
      <c r="G37" s="34" t="e">
        <f>VLOOKUP(C37,BDD!$A:$E,5,FALSE())</f>
        <v>#N/A</v>
      </c>
      <c r="J37" s="69">
        <v>7</v>
      </c>
      <c r="K37" s="72"/>
      <c r="L37" s="34" t="e">
        <f>VLOOKUP(K37,BDD!$A:$E,2,FALSE())</f>
        <v>#N/A</v>
      </c>
      <c r="M37" s="34" t="e">
        <f>VLOOKUP(K37,BDD!$A:$E,3,FALSE())</f>
        <v>#N/A</v>
      </c>
      <c r="N37" s="34" t="e">
        <f>VLOOKUP(K37,BDD!$A:$E,4,FALSE())</f>
        <v>#N/A</v>
      </c>
      <c r="O37" s="34" t="e">
        <f>VLOOKUP(K37,BDD!$A:$E,5,FALSE())</f>
        <v>#N/A</v>
      </c>
      <c r="P37" s="34" t="e">
        <f>VLOOKUP(L37,BDD!$A:$E,5,FALSE())</f>
        <v>#N/A</v>
      </c>
    </row>
    <row r="38" spans="1:16" ht="15">
      <c r="A38" s="69">
        <v>8</v>
      </c>
      <c r="B38" s="72"/>
      <c r="C38" s="34" t="e">
        <f>VLOOKUP(B38,BDD!$A:$E,2,FALSE())</f>
        <v>#N/A</v>
      </c>
      <c r="D38" s="34" t="e">
        <f>VLOOKUP(B38,BDD!$A:$E,3,FALSE())</f>
        <v>#N/A</v>
      </c>
      <c r="E38" s="34" t="e">
        <f>VLOOKUP(B38,BDD!$A:$E,4,FALSE())</f>
        <v>#N/A</v>
      </c>
      <c r="F38" s="34" t="e">
        <f>VLOOKUP(B38,BDD!$A:$E,5,FALSE())</f>
        <v>#N/A</v>
      </c>
      <c r="G38" s="34" t="e">
        <f>VLOOKUP(C38,BDD!$A:$E,5,FALSE())</f>
        <v>#N/A</v>
      </c>
      <c r="J38" s="69">
        <v>8</v>
      </c>
      <c r="K38" s="72"/>
      <c r="L38" s="34" t="e">
        <f>VLOOKUP(K38,BDD!$A:$E,2,FALSE())</f>
        <v>#N/A</v>
      </c>
      <c r="M38" s="34" t="e">
        <f>VLOOKUP(K38,BDD!$A:$E,3,FALSE())</f>
        <v>#N/A</v>
      </c>
      <c r="N38" s="34" t="e">
        <f>VLOOKUP(K38,BDD!$A:$E,4,FALSE())</f>
        <v>#N/A</v>
      </c>
      <c r="O38" s="34" t="e">
        <f>VLOOKUP(K38,BDD!$A:$E,5,FALSE())</f>
        <v>#N/A</v>
      </c>
      <c r="P38" s="34" t="e">
        <f>VLOOKUP(L38,BDD!$A:$E,5,FALSE())</f>
        <v>#N/A</v>
      </c>
    </row>
    <row r="39" spans="1:16" ht="15">
      <c r="A39" s="69">
        <v>9</v>
      </c>
      <c r="B39" s="73"/>
      <c r="C39" s="34" t="e">
        <f>VLOOKUP(B39,BDD!$A:$E,2,FALSE())</f>
        <v>#N/A</v>
      </c>
      <c r="D39" s="34" t="e">
        <f>VLOOKUP(B39,BDD!$A:$E,3,FALSE())</f>
        <v>#N/A</v>
      </c>
      <c r="E39" s="34" t="e">
        <f>VLOOKUP(B39,BDD!$A:$E,4,FALSE())</f>
        <v>#N/A</v>
      </c>
      <c r="F39" s="34" t="e">
        <f>VLOOKUP(B39,BDD!$A:$E,5,FALSE())</f>
        <v>#N/A</v>
      </c>
      <c r="G39" s="34" t="e">
        <f>VLOOKUP(C39,BDD!$A:$E,5,FALSE())</f>
        <v>#N/A</v>
      </c>
      <c r="J39" s="69">
        <v>9</v>
      </c>
      <c r="K39" s="73"/>
      <c r="L39" s="34" t="e">
        <f>VLOOKUP(K39,BDD!$A:$E,2,FALSE())</f>
        <v>#N/A</v>
      </c>
      <c r="M39" s="34" t="e">
        <f>VLOOKUP(K39,BDD!$A:$E,3,FALSE())</f>
        <v>#N/A</v>
      </c>
      <c r="N39" s="34" t="e">
        <f>VLOOKUP(K39,BDD!$A:$E,4,FALSE())</f>
        <v>#N/A</v>
      </c>
      <c r="O39" s="34" t="e">
        <f>VLOOKUP(K39,BDD!$A:$E,5,FALSE())</f>
        <v>#N/A</v>
      </c>
      <c r="P39" s="34" t="e">
        <f>VLOOKUP(L39,BDD!$A:$E,5,FALSE())</f>
        <v>#N/A</v>
      </c>
    </row>
    <row r="40" spans="1:16" ht="15"/>
    <row r="41" spans="1:16" ht="15">
      <c r="A41" s="139">
        <v>7</v>
      </c>
      <c r="B41" s="70" t="s">
        <v>226</v>
      </c>
      <c r="C41" s="140" t="s">
        <v>250</v>
      </c>
      <c r="D41" s="140"/>
      <c r="E41" s="140"/>
      <c r="F41" s="140"/>
      <c r="G41" s="71"/>
      <c r="J41" s="139">
        <v>8</v>
      </c>
      <c r="K41" s="70" t="s">
        <v>226</v>
      </c>
      <c r="L41" s="140" t="s">
        <v>251</v>
      </c>
      <c r="M41" s="140"/>
      <c r="N41" s="140"/>
      <c r="O41" s="140"/>
      <c r="P41" s="71"/>
    </row>
    <row r="42" spans="1:16" ht="15">
      <c r="A42" s="139"/>
      <c r="B42" s="70" t="s">
        <v>195</v>
      </c>
      <c r="C42" s="70" t="s">
        <v>196</v>
      </c>
      <c r="D42" s="70" t="s">
        <v>197</v>
      </c>
      <c r="E42" s="70" t="s">
        <v>198</v>
      </c>
      <c r="F42" s="70" t="s">
        <v>199</v>
      </c>
      <c r="G42" s="70" t="s">
        <v>229</v>
      </c>
      <c r="J42" s="139"/>
      <c r="K42" s="70" t="s">
        <v>195</v>
      </c>
      <c r="L42" s="70" t="s">
        <v>196</v>
      </c>
      <c r="M42" s="70" t="s">
        <v>197</v>
      </c>
      <c r="N42" s="70" t="s">
        <v>198</v>
      </c>
      <c r="O42" s="70" t="s">
        <v>199</v>
      </c>
      <c r="P42" s="70" t="s">
        <v>229</v>
      </c>
    </row>
    <row r="43" spans="1:16" ht="15">
      <c r="A43" s="69">
        <v>1</v>
      </c>
      <c r="B43" s="19"/>
      <c r="C43" s="34" t="e">
        <f>VLOOKUP(B43,BDD!$A:$E,2,FALSE())</f>
        <v>#N/A</v>
      </c>
      <c r="D43" s="34" t="e">
        <f>VLOOKUP(B43,BDD!$A:$E,3,FALSE())</f>
        <v>#N/A</v>
      </c>
      <c r="E43" s="34" t="e">
        <f>VLOOKUP(B43,BDD!$A:$E,4,FALSE())</f>
        <v>#N/A</v>
      </c>
      <c r="F43" s="34" t="e">
        <f>VLOOKUP(B43,BDD!$A:$E,5,FALSE())</f>
        <v>#N/A</v>
      </c>
      <c r="G43" s="34" t="e">
        <f>VLOOKUP(C43,BDD!$A:$E,5,FALSE())</f>
        <v>#N/A</v>
      </c>
      <c r="J43" s="69">
        <v>1</v>
      </c>
      <c r="K43" s="72">
        <v>1060926</v>
      </c>
      <c r="L43" s="34" t="str">
        <f>VLOOKUP(K43,BDD!$A:$E,2,FALSE())</f>
        <v>REMOUE</v>
      </c>
      <c r="M43" s="34" t="str">
        <f>VLOOKUP(K43,BDD!$A:$E,3,FALSE())</f>
        <v>BREWEN</v>
      </c>
      <c r="N43" s="34" t="str">
        <f>VLOOKUP(K43,BDD!$A:$E,4,FALSE())</f>
        <v>M</v>
      </c>
      <c r="O43" s="34" t="str">
        <f>VLOOKUP(K43,BDD!$A:$E,5,FALSE())</f>
        <v>UBO BREST</v>
      </c>
      <c r="P43" s="19" t="s">
        <v>252</v>
      </c>
    </row>
    <row r="44" spans="1:16" ht="15">
      <c r="A44" s="69">
        <v>2</v>
      </c>
      <c r="B44" s="20">
        <v>1092307</v>
      </c>
      <c r="C44" s="34" t="str">
        <f>VLOOKUP(B44,BDD!$A:$E,2,FALSE())</f>
        <v>LOULIA</v>
      </c>
      <c r="D44" s="34" t="str">
        <f>VLOOKUP(B44,BDD!$A:$E,3,FALSE())</f>
        <v>Angèle</v>
      </c>
      <c r="E44" s="34" t="str">
        <f>VLOOKUP(B44,BDD!$A:$E,4,FALSE())</f>
        <v>F</v>
      </c>
      <c r="F44" s="34">
        <f>VLOOKUP(B44,BDD!$A:$E,5,FALSE())</f>
        <v>0</v>
      </c>
      <c r="G44" s="19" t="s">
        <v>253</v>
      </c>
      <c r="J44" s="69">
        <v>2</v>
      </c>
      <c r="K44" s="72"/>
      <c r="L44" s="34" t="e">
        <f>VLOOKUP(K44,BDD!$A:$E,2,FALSE())</f>
        <v>#N/A</v>
      </c>
      <c r="M44" s="34" t="e">
        <f>VLOOKUP(K44,BDD!$A:$E,3,FALSE())</f>
        <v>#N/A</v>
      </c>
      <c r="N44" s="34" t="e">
        <f>VLOOKUP(K44,BDD!$A:$E,4,FALSE())</f>
        <v>#N/A</v>
      </c>
      <c r="O44" s="34" t="e">
        <f>VLOOKUP(K44,BDD!$A:$E,5,FALSE())</f>
        <v>#N/A</v>
      </c>
      <c r="P44" s="34" t="e">
        <f>VLOOKUP(L44,BDD!$A:$E,5,FALSE())</f>
        <v>#N/A</v>
      </c>
    </row>
    <row r="45" spans="1:16" ht="15">
      <c r="A45" s="69">
        <v>3</v>
      </c>
      <c r="B45" s="72">
        <v>1090360</v>
      </c>
      <c r="C45" s="34" t="str">
        <f>VLOOKUP(B45,BDD!$A:$E,2,FALSE())</f>
        <v>MEIGNEN</v>
      </c>
      <c r="D45" s="34" t="str">
        <f>VLOOKUP(B45,BDD!$A:$E,3,FALSE())</f>
        <v>Justine</v>
      </c>
      <c r="E45" s="34" t="str">
        <f>VLOOKUP(B45,BDD!$A:$E,4,FALSE())</f>
        <v>F</v>
      </c>
      <c r="F45" s="34">
        <f>VLOOKUP(B45,BDD!$A:$E,5,FALSE())</f>
        <v>0</v>
      </c>
      <c r="G45" s="19" t="s">
        <v>253</v>
      </c>
      <c r="J45" s="69">
        <v>3</v>
      </c>
      <c r="K45" s="72"/>
      <c r="L45" s="34" t="e">
        <f>VLOOKUP(K45,BDD!$A:$E,2,FALSE())</f>
        <v>#N/A</v>
      </c>
      <c r="M45" s="34" t="e">
        <f>VLOOKUP(K45,BDD!$A:$E,3,FALSE())</f>
        <v>#N/A</v>
      </c>
      <c r="N45" s="34" t="e">
        <f>VLOOKUP(K45,BDD!$A:$E,4,FALSE())</f>
        <v>#N/A</v>
      </c>
      <c r="O45" s="34" t="e">
        <f>VLOOKUP(K45,BDD!$A:$E,5,FALSE())</f>
        <v>#N/A</v>
      </c>
      <c r="P45" s="34" t="e">
        <f>VLOOKUP(L45,BDD!$A:$E,5,FALSE())</f>
        <v>#N/A</v>
      </c>
    </row>
    <row r="46" spans="1:16" ht="15">
      <c r="A46" s="69">
        <v>4</v>
      </c>
      <c r="B46" s="72"/>
      <c r="C46" s="34" t="e">
        <f>VLOOKUP(B46,BDD!$A:$E,2,FALSE())</f>
        <v>#N/A</v>
      </c>
      <c r="D46" s="34" t="e">
        <f>VLOOKUP(B46,BDD!$A:$E,3,FALSE())</f>
        <v>#N/A</v>
      </c>
      <c r="E46" s="34" t="e">
        <f>VLOOKUP(B46,BDD!$A:$E,4,FALSE())</f>
        <v>#N/A</v>
      </c>
      <c r="F46" s="34" t="e">
        <f>VLOOKUP(B46,BDD!$A:$E,5,FALSE())</f>
        <v>#N/A</v>
      </c>
      <c r="G46" s="34" t="e">
        <f>VLOOKUP(C46,BDD!$A:$E,5,FALSE())</f>
        <v>#N/A</v>
      </c>
      <c r="J46" s="69">
        <v>4</v>
      </c>
      <c r="K46" s="72"/>
      <c r="L46" s="34" t="e">
        <f>VLOOKUP(K46,BDD!$A:$E,2,FALSE())</f>
        <v>#N/A</v>
      </c>
      <c r="M46" s="34" t="e">
        <f>VLOOKUP(K46,BDD!$A:$E,3,FALSE())</f>
        <v>#N/A</v>
      </c>
      <c r="N46" s="34" t="e">
        <f>VLOOKUP(K46,BDD!$A:$E,4,FALSE())</f>
        <v>#N/A</v>
      </c>
      <c r="O46" s="34" t="e">
        <f>VLOOKUP(K46,BDD!$A:$E,5,FALSE())</f>
        <v>#N/A</v>
      </c>
      <c r="P46" s="34" t="e">
        <f>VLOOKUP(L46,BDD!$A:$E,5,FALSE())</f>
        <v>#N/A</v>
      </c>
    </row>
    <row r="47" spans="1:16" ht="15">
      <c r="A47" s="69">
        <v>5</v>
      </c>
      <c r="B47" s="72"/>
      <c r="C47" s="34" t="e">
        <f>VLOOKUP(B47,BDD!$A:$E,2,FALSE())</f>
        <v>#N/A</v>
      </c>
      <c r="D47" s="34" t="e">
        <f>VLOOKUP(B47,BDD!$A:$E,3,FALSE())</f>
        <v>#N/A</v>
      </c>
      <c r="E47" s="34" t="e">
        <f>VLOOKUP(B47,BDD!$A:$E,4,FALSE())</f>
        <v>#N/A</v>
      </c>
      <c r="F47" s="34" t="e">
        <f>VLOOKUP(B47,BDD!$A:$E,5,FALSE())</f>
        <v>#N/A</v>
      </c>
      <c r="G47" s="34" t="e">
        <f>VLOOKUP(C47,BDD!$A:$E,5,FALSE())</f>
        <v>#N/A</v>
      </c>
      <c r="J47" s="69">
        <v>5</v>
      </c>
      <c r="K47" s="72"/>
      <c r="L47" s="34" t="e">
        <f>VLOOKUP(K47,BDD!$A:$E,2,FALSE())</f>
        <v>#N/A</v>
      </c>
      <c r="M47" s="34" t="e">
        <f>VLOOKUP(K47,BDD!$A:$E,3,FALSE())</f>
        <v>#N/A</v>
      </c>
      <c r="N47" s="34" t="e">
        <f>VLOOKUP(K47,BDD!$A:$E,4,FALSE())</f>
        <v>#N/A</v>
      </c>
      <c r="O47" s="34" t="e">
        <f>VLOOKUP(K47,BDD!$A:$E,5,FALSE())</f>
        <v>#N/A</v>
      </c>
      <c r="P47" s="34" t="e">
        <f>VLOOKUP(L47,BDD!$A:$E,5,FALSE())</f>
        <v>#N/A</v>
      </c>
    </row>
    <row r="48" spans="1:16" ht="15">
      <c r="A48" s="69">
        <v>6</v>
      </c>
      <c r="B48" s="72"/>
      <c r="C48" s="34" t="e">
        <f>VLOOKUP(B48,BDD!$A:$E,2,FALSE())</f>
        <v>#N/A</v>
      </c>
      <c r="D48" s="34" t="e">
        <f>VLOOKUP(B48,BDD!$A:$E,3,FALSE())</f>
        <v>#N/A</v>
      </c>
      <c r="E48" s="34" t="e">
        <f>VLOOKUP(B48,BDD!$A:$E,4,FALSE())</f>
        <v>#N/A</v>
      </c>
      <c r="F48" s="34" t="e">
        <f>VLOOKUP(B48,BDD!$A:$E,5,FALSE())</f>
        <v>#N/A</v>
      </c>
      <c r="G48" s="34" t="e">
        <f>VLOOKUP(C48,BDD!$A:$E,5,FALSE())</f>
        <v>#N/A</v>
      </c>
      <c r="J48" s="69">
        <v>6</v>
      </c>
      <c r="K48" s="72"/>
      <c r="L48" s="34" t="e">
        <f>VLOOKUP(K48,BDD!$A:$E,2,FALSE())</f>
        <v>#N/A</v>
      </c>
      <c r="M48" s="34" t="e">
        <f>VLOOKUP(K48,BDD!$A:$E,3,FALSE())</f>
        <v>#N/A</v>
      </c>
      <c r="N48" s="34" t="e">
        <f>VLOOKUP(K48,BDD!$A:$E,4,FALSE())</f>
        <v>#N/A</v>
      </c>
      <c r="O48" s="34" t="e">
        <f>VLOOKUP(K48,BDD!$A:$E,5,FALSE())</f>
        <v>#N/A</v>
      </c>
      <c r="P48" s="34" t="e">
        <f>VLOOKUP(L48,BDD!$A:$E,5,FALSE())</f>
        <v>#N/A</v>
      </c>
    </row>
    <row r="49" spans="1:16" ht="15">
      <c r="A49" s="69">
        <v>7</v>
      </c>
      <c r="B49" s="72"/>
      <c r="C49" s="34" t="e">
        <f>VLOOKUP(B49,BDD!$A:$E,2,FALSE())</f>
        <v>#N/A</v>
      </c>
      <c r="D49" s="34" t="e">
        <f>VLOOKUP(B49,BDD!$A:$E,3,FALSE())</f>
        <v>#N/A</v>
      </c>
      <c r="E49" s="34" t="e">
        <f>VLOOKUP(B49,BDD!$A:$E,4,FALSE())</f>
        <v>#N/A</v>
      </c>
      <c r="F49" s="34" t="e">
        <f>VLOOKUP(B49,BDD!$A:$E,5,FALSE())</f>
        <v>#N/A</v>
      </c>
      <c r="G49" s="34" t="e">
        <f>VLOOKUP(C49,BDD!$A:$E,5,FALSE())</f>
        <v>#N/A</v>
      </c>
      <c r="J49" s="69">
        <v>7</v>
      </c>
      <c r="K49" s="72"/>
      <c r="L49" s="34" t="e">
        <f>VLOOKUP(K49,BDD!$A:$E,2,FALSE())</f>
        <v>#N/A</v>
      </c>
      <c r="M49" s="34" t="e">
        <f>VLOOKUP(K49,BDD!$A:$E,3,FALSE())</f>
        <v>#N/A</v>
      </c>
      <c r="N49" s="34" t="e">
        <f>VLOOKUP(K49,BDD!$A:$E,4,FALSE())</f>
        <v>#N/A</v>
      </c>
      <c r="O49" s="34" t="e">
        <f>VLOOKUP(K49,BDD!$A:$E,5,FALSE())</f>
        <v>#N/A</v>
      </c>
      <c r="P49" s="34" t="e">
        <f>VLOOKUP(L49,BDD!$A:$E,5,FALSE())</f>
        <v>#N/A</v>
      </c>
    </row>
    <row r="50" spans="1:16" ht="15">
      <c r="A50" s="69">
        <v>8</v>
      </c>
      <c r="B50" s="72"/>
      <c r="C50" s="34" t="e">
        <f>VLOOKUP(B50,BDD!$A:$E,2,FALSE())</f>
        <v>#N/A</v>
      </c>
      <c r="D50" s="34" t="e">
        <f>VLOOKUP(B50,BDD!$A:$E,3,FALSE())</f>
        <v>#N/A</v>
      </c>
      <c r="E50" s="34" t="e">
        <f>VLOOKUP(B50,BDD!$A:$E,4,FALSE())</f>
        <v>#N/A</v>
      </c>
      <c r="F50" s="34" t="e">
        <f>VLOOKUP(B50,BDD!$A:$E,5,FALSE())</f>
        <v>#N/A</v>
      </c>
      <c r="G50" s="34" t="e">
        <f>VLOOKUP(C50,BDD!$A:$E,5,FALSE())</f>
        <v>#N/A</v>
      </c>
      <c r="J50" s="69">
        <v>8</v>
      </c>
      <c r="K50" s="72"/>
      <c r="L50" s="34" t="e">
        <f>VLOOKUP(K50,BDD!$A:$E,2,FALSE())</f>
        <v>#N/A</v>
      </c>
      <c r="M50" s="34" t="e">
        <f>VLOOKUP(K50,BDD!$A:$E,3,FALSE())</f>
        <v>#N/A</v>
      </c>
      <c r="N50" s="34" t="e">
        <f>VLOOKUP(K50,BDD!$A:$E,4,FALSE())</f>
        <v>#N/A</v>
      </c>
      <c r="O50" s="34" t="e">
        <f>VLOOKUP(K50,BDD!$A:$E,5,FALSE())</f>
        <v>#N/A</v>
      </c>
      <c r="P50" s="34" t="e">
        <f>VLOOKUP(L50,BDD!$A:$E,5,FALSE())</f>
        <v>#N/A</v>
      </c>
    </row>
    <row r="51" spans="1:16" ht="15">
      <c r="A51" s="69">
        <v>9</v>
      </c>
      <c r="B51" s="73"/>
      <c r="C51" s="34" t="e">
        <f>VLOOKUP(B51,BDD!$A:$E,2,FALSE())</f>
        <v>#N/A</v>
      </c>
      <c r="D51" s="34" t="e">
        <f>VLOOKUP(B51,BDD!$A:$E,3,FALSE())</f>
        <v>#N/A</v>
      </c>
      <c r="E51" s="34" t="e">
        <f>VLOOKUP(B51,BDD!$A:$E,4,FALSE())</f>
        <v>#N/A</v>
      </c>
      <c r="F51" s="34" t="e">
        <f>VLOOKUP(B51,BDD!$A:$E,5,FALSE())</f>
        <v>#N/A</v>
      </c>
      <c r="G51" s="34" t="e">
        <f>VLOOKUP(C51,BDD!$A:$E,5,FALSE())</f>
        <v>#N/A</v>
      </c>
      <c r="J51" s="69">
        <v>9</v>
      </c>
      <c r="K51" s="73"/>
      <c r="L51" s="34" t="e">
        <f>VLOOKUP(K51,BDD!$A:$E,2,FALSE())</f>
        <v>#N/A</v>
      </c>
      <c r="M51" s="34" t="e">
        <f>VLOOKUP(K51,BDD!$A:$E,3,FALSE())</f>
        <v>#N/A</v>
      </c>
      <c r="N51" s="34" t="e">
        <f>VLOOKUP(K51,BDD!$A:$E,4,FALSE())</f>
        <v>#N/A</v>
      </c>
      <c r="O51" s="34" t="e">
        <f>VLOOKUP(K51,BDD!$A:$E,5,FALSE())</f>
        <v>#N/A</v>
      </c>
      <c r="P51" s="34" t="e">
        <f>VLOOKUP(L51,BDD!$A:$E,5,FALSE())</f>
        <v>#N/A</v>
      </c>
    </row>
    <row r="52" spans="1:16" ht="15"/>
    <row r="53" spans="1:16" ht="15">
      <c r="A53" s="139">
        <v>9</v>
      </c>
      <c r="B53" s="70" t="s">
        <v>226</v>
      </c>
      <c r="C53" s="140" t="s">
        <v>254</v>
      </c>
      <c r="D53" s="140"/>
      <c r="E53" s="140"/>
      <c r="F53" s="140"/>
      <c r="G53" s="71"/>
      <c r="J53" s="139">
        <v>10</v>
      </c>
      <c r="K53" s="70" t="s">
        <v>226</v>
      </c>
      <c r="L53" s="140" t="s">
        <v>255</v>
      </c>
      <c r="M53" s="140"/>
      <c r="N53" s="140"/>
      <c r="O53" s="140"/>
      <c r="P53" s="71"/>
    </row>
    <row r="54" spans="1:16" ht="15">
      <c r="A54" s="139"/>
      <c r="B54" s="70" t="s">
        <v>195</v>
      </c>
      <c r="C54" s="70" t="s">
        <v>196</v>
      </c>
      <c r="D54" s="70" t="s">
        <v>197</v>
      </c>
      <c r="E54" s="70" t="s">
        <v>198</v>
      </c>
      <c r="F54" s="70" t="s">
        <v>199</v>
      </c>
      <c r="G54" s="70" t="s">
        <v>229</v>
      </c>
      <c r="J54" s="139"/>
      <c r="K54" s="70" t="s">
        <v>195</v>
      </c>
      <c r="L54" s="70" t="s">
        <v>196</v>
      </c>
      <c r="M54" s="70" t="s">
        <v>197</v>
      </c>
      <c r="N54" s="70" t="s">
        <v>198</v>
      </c>
      <c r="O54" s="70" t="s">
        <v>199</v>
      </c>
      <c r="P54" s="70" t="s">
        <v>229</v>
      </c>
    </row>
    <row r="55" spans="1:16" ht="15">
      <c r="A55" s="69">
        <v>1</v>
      </c>
      <c r="B55" s="20">
        <v>1092278</v>
      </c>
      <c r="C55" s="34" t="str">
        <f>VLOOKUP(B55,BDD!$A:$E,2,FALSE())</f>
        <v>WEYMAN</v>
      </c>
      <c r="D55" s="34" t="str">
        <f>VLOOKUP(B55,BDD!$A:$E,3,FALSE())</f>
        <v>Rebecca</v>
      </c>
      <c r="E55" s="34" t="str">
        <f>VLOOKUP(B55,BDD!$A:$E,4,FALSE())</f>
        <v>F</v>
      </c>
      <c r="F55" s="34">
        <f>VLOOKUP(B55,BDD!$A:$E,5,FALSE())</f>
        <v>0</v>
      </c>
      <c r="G55" s="19" t="s">
        <v>256</v>
      </c>
      <c r="J55" s="69">
        <v>1</v>
      </c>
      <c r="K55" s="72">
        <v>1090360</v>
      </c>
      <c r="L55" s="34" t="str">
        <f>VLOOKUP(K55,BDD!$A:$E,2,FALSE())</f>
        <v>MEIGNEN</v>
      </c>
      <c r="M55" s="34" t="str">
        <f>VLOOKUP(K55,BDD!$A:$E,3,FALSE())</f>
        <v>Justine</v>
      </c>
      <c r="N55" s="34" t="str">
        <f>VLOOKUP(K55,BDD!$A:$E,4,FALSE())</f>
        <v>F</v>
      </c>
      <c r="O55" s="34" t="s">
        <v>233</v>
      </c>
      <c r="P55" s="19"/>
    </row>
    <row r="56" spans="1:16" ht="15">
      <c r="A56" s="69">
        <v>2</v>
      </c>
      <c r="B56" s="19">
        <v>1092039</v>
      </c>
      <c r="C56" s="34" t="str">
        <f>VLOOKUP(B56,BDD!$A:$E,2,FALSE())</f>
        <v>PIPAUD-BOURSERIE</v>
      </c>
      <c r="D56" s="34" t="str">
        <f>VLOOKUP(B56,BDD!$A:$E,3,FALSE())</f>
        <v>NAIA</v>
      </c>
      <c r="E56" s="34" t="str">
        <f>VLOOKUP(B56,BDD!$A:$E,4,FALSE())</f>
        <v>F</v>
      </c>
      <c r="F56" s="34" t="str">
        <f>VLOOKUP(B56,BDD!$A:$E,5,FALSE())</f>
        <v>RENNES 1</v>
      </c>
      <c r="G56" s="19" t="s">
        <v>257</v>
      </c>
      <c r="J56" s="69">
        <v>2</v>
      </c>
      <c r="K56" s="72"/>
      <c r="L56" s="34" t="e">
        <f>VLOOKUP(K56,BDD!$A:$E,2,FALSE())</f>
        <v>#N/A</v>
      </c>
      <c r="M56" s="34" t="e">
        <f>VLOOKUP(K56,BDD!$A:$E,3,FALSE())</f>
        <v>#N/A</v>
      </c>
      <c r="N56" s="34" t="e">
        <f>VLOOKUP(K56,BDD!$A:$E,4,FALSE())</f>
        <v>#N/A</v>
      </c>
      <c r="O56" s="34" t="e">
        <f>VLOOKUP(K56,BDD!$A:$E,5,FALSE())</f>
        <v>#N/A</v>
      </c>
      <c r="P56" s="34" t="e">
        <f>VLOOKUP(L56,BDD!$A:$E,5,FALSE())</f>
        <v>#N/A</v>
      </c>
    </row>
    <row r="57" spans="1:16" ht="15">
      <c r="A57" s="69">
        <v>3</v>
      </c>
      <c r="B57" s="72"/>
      <c r="C57" s="34" t="e">
        <f>VLOOKUP(B57,BDD!$A:$E,2,FALSE())</f>
        <v>#N/A</v>
      </c>
      <c r="D57" s="34" t="e">
        <f>VLOOKUP(B57,BDD!$A:$E,3,FALSE())</f>
        <v>#N/A</v>
      </c>
      <c r="E57" s="34" t="e">
        <f>VLOOKUP(B57,BDD!$A:$E,4,FALSE())</f>
        <v>#N/A</v>
      </c>
      <c r="F57" s="34" t="e">
        <f>VLOOKUP(B57,BDD!$A:$E,5,FALSE())</f>
        <v>#N/A</v>
      </c>
      <c r="G57" s="34" t="e">
        <f>VLOOKUP(C57,BDD!$A:$E,5,FALSE())</f>
        <v>#N/A</v>
      </c>
      <c r="J57" s="69">
        <v>3</v>
      </c>
      <c r="K57" s="72"/>
      <c r="L57" s="34" t="e">
        <f>VLOOKUP(K57,BDD!$A:$E,2,FALSE())</f>
        <v>#N/A</v>
      </c>
      <c r="M57" s="34" t="e">
        <f>VLOOKUP(K57,BDD!$A:$E,3,FALSE())</f>
        <v>#N/A</v>
      </c>
      <c r="N57" s="34" t="e">
        <f>VLOOKUP(K57,BDD!$A:$E,4,FALSE())</f>
        <v>#N/A</v>
      </c>
      <c r="O57" s="34" t="e">
        <f>VLOOKUP(K57,BDD!$A:$E,5,FALSE())</f>
        <v>#N/A</v>
      </c>
      <c r="P57" s="34" t="e">
        <f>VLOOKUP(L57,BDD!$A:$E,5,FALSE())</f>
        <v>#N/A</v>
      </c>
    </row>
    <row r="58" spans="1:16" ht="15">
      <c r="A58" s="69">
        <v>4</v>
      </c>
      <c r="B58" s="72"/>
      <c r="C58" s="34" t="e">
        <f>VLOOKUP(B58,BDD!$A:$E,2,FALSE())</f>
        <v>#N/A</v>
      </c>
      <c r="D58" s="34" t="e">
        <f>VLOOKUP(B58,BDD!$A:$E,3,FALSE())</f>
        <v>#N/A</v>
      </c>
      <c r="E58" s="34" t="e">
        <f>VLOOKUP(B58,BDD!$A:$E,4,FALSE())</f>
        <v>#N/A</v>
      </c>
      <c r="F58" s="34" t="e">
        <f>VLOOKUP(B58,BDD!$A:$E,5,FALSE())</f>
        <v>#N/A</v>
      </c>
      <c r="G58" s="34" t="e">
        <f>VLOOKUP(C58,BDD!$A:$E,5,FALSE())</f>
        <v>#N/A</v>
      </c>
      <c r="J58" s="69">
        <v>4</v>
      </c>
      <c r="K58" s="72"/>
      <c r="L58" s="34" t="e">
        <f>VLOOKUP(K58,BDD!$A:$E,2,FALSE())</f>
        <v>#N/A</v>
      </c>
      <c r="M58" s="34" t="e">
        <f>VLOOKUP(K58,BDD!$A:$E,3,FALSE())</f>
        <v>#N/A</v>
      </c>
      <c r="N58" s="34" t="e">
        <f>VLOOKUP(K58,BDD!$A:$E,4,FALSE())</f>
        <v>#N/A</v>
      </c>
      <c r="O58" s="34" t="e">
        <f>VLOOKUP(K58,BDD!$A:$E,5,FALSE())</f>
        <v>#N/A</v>
      </c>
      <c r="P58" s="34" t="e">
        <f>VLOOKUP(L58,BDD!$A:$E,5,FALSE())</f>
        <v>#N/A</v>
      </c>
    </row>
    <row r="59" spans="1:16" ht="15">
      <c r="A59" s="69">
        <v>5</v>
      </c>
      <c r="B59" s="72"/>
      <c r="C59" s="34" t="e">
        <f>VLOOKUP(B59,BDD!$A:$E,2,FALSE())</f>
        <v>#N/A</v>
      </c>
      <c r="D59" s="34" t="e">
        <f>VLOOKUP(B59,BDD!$A:$E,3,FALSE())</f>
        <v>#N/A</v>
      </c>
      <c r="E59" s="34" t="e">
        <f>VLOOKUP(B59,BDD!$A:$E,4,FALSE())</f>
        <v>#N/A</v>
      </c>
      <c r="F59" s="34" t="e">
        <f>VLOOKUP(B59,BDD!$A:$E,5,FALSE())</f>
        <v>#N/A</v>
      </c>
      <c r="G59" s="34" t="e">
        <f>VLOOKUP(C59,BDD!$A:$E,5,FALSE())</f>
        <v>#N/A</v>
      </c>
      <c r="J59" s="69">
        <v>5</v>
      </c>
      <c r="K59" s="72"/>
      <c r="L59" s="34" t="e">
        <f>VLOOKUP(K59,BDD!$A:$E,2,FALSE())</f>
        <v>#N/A</v>
      </c>
      <c r="M59" s="34" t="e">
        <f>VLOOKUP(K59,BDD!$A:$E,3,FALSE())</f>
        <v>#N/A</v>
      </c>
      <c r="N59" s="34" t="e">
        <f>VLOOKUP(K59,BDD!$A:$E,4,FALSE())</f>
        <v>#N/A</v>
      </c>
      <c r="O59" s="34" t="e">
        <f>VLOOKUP(K59,BDD!$A:$E,5,FALSE())</f>
        <v>#N/A</v>
      </c>
      <c r="P59" s="34" t="e">
        <f>VLOOKUP(L59,BDD!$A:$E,5,FALSE())</f>
        <v>#N/A</v>
      </c>
    </row>
    <row r="60" spans="1:16" ht="15">
      <c r="A60" s="69">
        <v>6</v>
      </c>
      <c r="B60" s="72"/>
      <c r="C60" s="34" t="e">
        <f>VLOOKUP(B60,BDD!$A:$E,2,FALSE())</f>
        <v>#N/A</v>
      </c>
      <c r="D60" s="34" t="e">
        <f>VLOOKUP(B60,BDD!$A:$E,3,FALSE())</f>
        <v>#N/A</v>
      </c>
      <c r="E60" s="34" t="e">
        <f>VLOOKUP(B60,BDD!$A:$E,4,FALSE())</f>
        <v>#N/A</v>
      </c>
      <c r="F60" s="34" t="e">
        <f>VLOOKUP(B60,BDD!$A:$E,5,FALSE())</f>
        <v>#N/A</v>
      </c>
      <c r="G60" s="34" t="e">
        <f>VLOOKUP(C60,BDD!$A:$E,5,FALSE())</f>
        <v>#N/A</v>
      </c>
      <c r="J60" s="69">
        <v>6</v>
      </c>
      <c r="K60" s="72"/>
      <c r="L60" s="34" t="e">
        <f>VLOOKUP(K60,BDD!$A:$E,2,FALSE())</f>
        <v>#N/A</v>
      </c>
      <c r="M60" s="34" t="e">
        <f>VLOOKUP(K60,BDD!$A:$E,3,FALSE())</f>
        <v>#N/A</v>
      </c>
      <c r="N60" s="34" t="e">
        <f>VLOOKUP(K60,BDD!$A:$E,4,FALSE())</f>
        <v>#N/A</v>
      </c>
      <c r="O60" s="34" t="e">
        <f>VLOOKUP(K60,BDD!$A:$E,5,FALSE())</f>
        <v>#N/A</v>
      </c>
      <c r="P60" s="34" t="e">
        <f>VLOOKUP(L60,BDD!$A:$E,5,FALSE())</f>
        <v>#N/A</v>
      </c>
    </row>
    <row r="61" spans="1:16" ht="15">
      <c r="A61" s="69">
        <v>7</v>
      </c>
      <c r="B61" s="72"/>
      <c r="C61" s="34" t="e">
        <f>VLOOKUP(B61,BDD!$A:$E,2,FALSE())</f>
        <v>#N/A</v>
      </c>
      <c r="D61" s="34" t="e">
        <f>VLOOKUP(B61,BDD!$A:$E,3,FALSE())</f>
        <v>#N/A</v>
      </c>
      <c r="E61" s="34" t="e">
        <f>VLOOKUP(B61,BDD!$A:$E,4,FALSE())</f>
        <v>#N/A</v>
      </c>
      <c r="F61" s="34" t="e">
        <f>VLOOKUP(B61,BDD!$A:$E,5,FALSE())</f>
        <v>#N/A</v>
      </c>
      <c r="G61" s="34" t="e">
        <f>VLOOKUP(C61,BDD!$A:$E,5,FALSE())</f>
        <v>#N/A</v>
      </c>
      <c r="J61" s="69">
        <v>7</v>
      </c>
      <c r="K61" s="72"/>
      <c r="L61" s="34" t="e">
        <f>VLOOKUP(K61,BDD!$A:$E,2,FALSE())</f>
        <v>#N/A</v>
      </c>
      <c r="M61" s="34" t="e">
        <f>VLOOKUP(K61,BDD!$A:$E,3,FALSE())</f>
        <v>#N/A</v>
      </c>
      <c r="N61" s="34" t="e">
        <f>VLOOKUP(K61,BDD!$A:$E,4,FALSE())</f>
        <v>#N/A</v>
      </c>
      <c r="O61" s="34" t="e">
        <f>VLOOKUP(K61,BDD!$A:$E,5,FALSE())</f>
        <v>#N/A</v>
      </c>
      <c r="P61" s="34" t="e">
        <f>VLOOKUP(L61,BDD!$A:$E,5,FALSE())</f>
        <v>#N/A</v>
      </c>
    </row>
    <row r="62" spans="1:16" ht="15">
      <c r="A62" s="69">
        <v>8</v>
      </c>
      <c r="B62" s="72"/>
      <c r="C62" s="34" t="e">
        <f>VLOOKUP(B62,BDD!$A:$E,2,FALSE())</f>
        <v>#N/A</v>
      </c>
      <c r="D62" s="34" t="e">
        <f>VLOOKUP(B62,BDD!$A:$E,3,FALSE())</f>
        <v>#N/A</v>
      </c>
      <c r="E62" s="34" t="e">
        <f>VLOOKUP(B62,BDD!$A:$E,4,FALSE())</f>
        <v>#N/A</v>
      </c>
      <c r="F62" s="34" t="e">
        <f>VLOOKUP(B62,BDD!$A:$E,5,FALSE())</f>
        <v>#N/A</v>
      </c>
      <c r="G62" s="34" t="e">
        <f>VLOOKUP(C62,BDD!$A:$E,5,FALSE())</f>
        <v>#N/A</v>
      </c>
      <c r="J62" s="69">
        <v>8</v>
      </c>
      <c r="K62" s="72"/>
      <c r="L62" s="34" t="e">
        <f>VLOOKUP(K62,BDD!$A:$E,2,FALSE())</f>
        <v>#N/A</v>
      </c>
      <c r="M62" s="34" t="e">
        <f>VLOOKUP(K62,BDD!$A:$E,3,FALSE())</f>
        <v>#N/A</v>
      </c>
      <c r="N62" s="34" t="e">
        <f>VLOOKUP(K62,BDD!$A:$E,4,FALSE())</f>
        <v>#N/A</v>
      </c>
      <c r="O62" s="34" t="e">
        <f>VLOOKUP(K62,BDD!$A:$E,5,FALSE())</f>
        <v>#N/A</v>
      </c>
      <c r="P62" s="34" t="e">
        <f>VLOOKUP(L62,BDD!$A:$E,5,FALSE())</f>
        <v>#N/A</v>
      </c>
    </row>
    <row r="63" spans="1:16" ht="15">
      <c r="A63" s="69">
        <v>9</v>
      </c>
      <c r="B63" s="73"/>
      <c r="C63" s="34" t="e">
        <f>VLOOKUP(B63,BDD!$A:$E,2,FALSE())</f>
        <v>#N/A</v>
      </c>
      <c r="D63" s="34" t="e">
        <f>VLOOKUP(B63,BDD!$A:$E,3,FALSE())</f>
        <v>#N/A</v>
      </c>
      <c r="E63" s="34" t="e">
        <f>VLOOKUP(B63,BDD!$A:$E,4,FALSE())</f>
        <v>#N/A</v>
      </c>
      <c r="F63" s="34" t="e">
        <f>VLOOKUP(B63,BDD!$A:$E,5,FALSE())</f>
        <v>#N/A</v>
      </c>
      <c r="G63" s="34" t="e">
        <f>VLOOKUP(C63,BDD!$A:$E,5,FALSE())</f>
        <v>#N/A</v>
      </c>
      <c r="J63" s="69">
        <v>9</v>
      </c>
      <c r="K63" s="73"/>
      <c r="L63" s="34" t="e">
        <f>VLOOKUP(K63,BDD!$A:$E,2,FALSE())</f>
        <v>#N/A</v>
      </c>
      <c r="M63" s="34" t="e">
        <f>VLOOKUP(K63,BDD!$A:$E,3,FALSE())</f>
        <v>#N/A</v>
      </c>
      <c r="N63" s="34" t="e">
        <f>VLOOKUP(K63,BDD!$A:$E,4,FALSE())</f>
        <v>#N/A</v>
      </c>
      <c r="O63" s="34" t="e">
        <f>VLOOKUP(K63,BDD!$A:$E,5,FALSE())</f>
        <v>#N/A</v>
      </c>
      <c r="P63" s="34" t="e">
        <f>VLOOKUP(L63,BDD!$A:$E,5,FALSE())</f>
        <v>#N/A</v>
      </c>
    </row>
    <row r="64" spans="1:16" ht="15"/>
    <row r="65" spans="1:16" ht="15">
      <c r="A65" s="139">
        <v>11</v>
      </c>
      <c r="B65" s="70" t="s">
        <v>226</v>
      </c>
      <c r="C65" s="140"/>
      <c r="D65" s="140"/>
      <c r="E65" s="140"/>
      <c r="F65" s="140"/>
      <c r="G65" s="71"/>
      <c r="J65" s="139">
        <v>12</v>
      </c>
      <c r="K65" s="70" t="s">
        <v>226</v>
      </c>
      <c r="L65" s="140"/>
      <c r="M65" s="140"/>
      <c r="N65" s="140"/>
      <c r="O65" s="140"/>
      <c r="P65" s="71"/>
    </row>
    <row r="66" spans="1:16" ht="15">
      <c r="A66" s="139"/>
      <c r="B66" s="70" t="s">
        <v>195</v>
      </c>
      <c r="C66" s="70" t="s">
        <v>196</v>
      </c>
      <c r="D66" s="70" t="s">
        <v>197</v>
      </c>
      <c r="E66" s="70" t="s">
        <v>198</v>
      </c>
      <c r="F66" s="70" t="s">
        <v>199</v>
      </c>
      <c r="G66" s="70" t="s">
        <v>229</v>
      </c>
      <c r="J66" s="139"/>
      <c r="K66" s="70" t="s">
        <v>195</v>
      </c>
      <c r="L66" s="70" t="s">
        <v>196</v>
      </c>
      <c r="M66" s="70" t="s">
        <v>197</v>
      </c>
      <c r="N66" s="70" t="s">
        <v>198</v>
      </c>
      <c r="O66" s="70" t="s">
        <v>199</v>
      </c>
      <c r="P66" s="70" t="s">
        <v>229</v>
      </c>
    </row>
    <row r="67" spans="1:16" ht="15">
      <c r="A67" s="69">
        <v>1</v>
      </c>
      <c r="B67" s="72"/>
      <c r="C67" s="34" t="e">
        <f>VLOOKUP(B67,BDD!$A:$E,2,FALSE())</f>
        <v>#N/A</v>
      </c>
      <c r="D67" s="34" t="e">
        <f>VLOOKUP(B67,BDD!$A:$E,3,FALSE())</f>
        <v>#N/A</v>
      </c>
      <c r="E67" s="34" t="e">
        <f>VLOOKUP(B67,BDD!$A:$E,4,FALSE())</f>
        <v>#N/A</v>
      </c>
      <c r="F67" s="34" t="e">
        <f>VLOOKUP(B67,BDD!$A:$E,5,FALSE())</f>
        <v>#N/A</v>
      </c>
      <c r="G67" s="34" t="e">
        <f>VLOOKUP(C67,BDD!$A:$E,5,FALSE())</f>
        <v>#N/A</v>
      </c>
      <c r="J67" s="69">
        <v>1</v>
      </c>
      <c r="K67" s="72"/>
      <c r="L67" s="34" t="e">
        <f>VLOOKUP(K67,BDD!$A:$E,2,FALSE())</f>
        <v>#N/A</v>
      </c>
      <c r="M67" s="34" t="e">
        <f>VLOOKUP(K67,BDD!$A:$E,3,FALSE())</f>
        <v>#N/A</v>
      </c>
      <c r="N67" s="34" t="e">
        <f>VLOOKUP(K67,BDD!$A:$E,4,FALSE())</f>
        <v>#N/A</v>
      </c>
      <c r="O67" s="34" t="e">
        <f>VLOOKUP(K67,BDD!$A:$E,5,FALSE())</f>
        <v>#N/A</v>
      </c>
      <c r="P67" s="34" t="e">
        <f>VLOOKUP(L67,BDD!$A:$E,5,FALSE())</f>
        <v>#N/A</v>
      </c>
    </row>
    <row r="68" spans="1:16" ht="15">
      <c r="A68" s="69">
        <v>2</v>
      </c>
      <c r="B68" s="72"/>
      <c r="C68" s="34" t="e">
        <f>VLOOKUP(B68,BDD!$A:$E,2,FALSE())</f>
        <v>#N/A</v>
      </c>
      <c r="D68" s="34" t="e">
        <f>VLOOKUP(B68,BDD!$A:$E,3,FALSE())</f>
        <v>#N/A</v>
      </c>
      <c r="E68" s="34" t="e">
        <f>VLOOKUP(B68,BDD!$A:$E,4,FALSE())</f>
        <v>#N/A</v>
      </c>
      <c r="F68" s="34" t="e">
        <f>VLOOKUP(B68,BDD!$A:$E,5,FALSE())</f>
        <v>#N/A</v>
      </c>
      <c r="G68" s="34" t="e">
        <f>VLOOKUP(C68,BDD!$A:$E,5,FALSE())</f>
        <v>#N/A</v>
      </c>
      <c r="J68" s="69">
        <v>2</v>
      </c>
      <c r="K68" s="72"/>
      <c r="L68" s="34" t="e">
        <f>VLOOKUP(K68,BDD!$A:$E,2,FALSE())</f>
        <v>#N/A</v>
      </c>
      <c r="M68" s="34" t="e">
        <f>VLOOKUP(K68,BDD!$A:$E,3,FALSE())</f>
        <v>#N/A</v>
      </c>
      <c r="N68" s="34" t="e">
        <f>VLOOKUP(K68,BDD!$A:$E,4,FALSE())</f>
        <v>#N/A</v>
      </c>
      <c r="O68" s="34" t="e">
        <f>VLOOKUP(K68,BDD!$A:$E,5,FALSE())</f>
        <v>#N/A</v>
      </c>
      <c r="P68" s="34" t="e">
        <f>VLOOKUP(L68,BDD!$A:$E,5,FALSE())</f>
        <v>#N/A</v>
      </c>
    </row>
    <row r="69" spans="1:16" ht="15">
      <c r="A69" s="69">
        <v>3</v>
      </c>
      <c r="B69" s="72"/>
      <c r="C69" s="34" t="e">
        <f>VLOOKUP(B69,BDD!$A:$E,2,FALSE())</f>
        <v>#N/A</v>
      </c>
      <c r="D69" s="34" t="e">
        <f>VLOOKUP(B69,BDD!$A:$E,3,FALSE())</f>
        <v>#N/A</v>
      </c>
      <c r="E69" s="34" t="e">
        <f>VLOOKUP(B69,BDD!$A:$E,4,FALSE())</f>
        <v>#N/A</v>
      </c>
      <c r="F69" s="34" t="e">
        <f>VLOOKUP(B69,BDD!$A:$E,5,FALSE())</f>
        <v>#N/A</v>
      </c>
      <c r="G69" s="34" t="e">
        <f>VLOOKUP(C69,BDD!$A:$E,5,FALSE())</f>
        <v>#N/A</v>
      </c>
      <c r="J69" s="69">
        <v>3</v>
      </c>
      <c r="K69" s="72"/>
      <c r="L69" s="34" t="e">
        <f>VLOOKUP(K69,BDD!$A:$E,2,FALSE())</f>
        <v>#N/A</v>
      </c>
      <c r="M69" s="34" t="e">
        <f>VLOOKUP(K69,BDD!$A:$E,3,FALSE())</f>
        <v>#N/A</v>
      </c>
      <c r="N69" s="34" t="e">
        <f>VLOOKUP(K69,BDD!$A:$E,4,FALSE())</f>
        <v>#N/A</v>
      </c>
      <c r="O69" s="34" t="e">
        <f>VLOOKUP(K69,BDD!$A:$E,5,FALSE())</f>
        <v>#N/A</v>
      </c>
      <c r="P69" s="34" t="e">
        <f>VLOOKUP(L69,BDD!$A:$E,5,FALSE())</f>
        <v>#N/A</v>
      </c>
    </row>
    <row r="70" spans="1:16" ht="15">
      <c r="A70" s="69">
        <v>4</v>
      </c>
      <c r="B70" s="72"/>
      <c r="C70" s="34" t="e">
        <f>VLOOKUP(B70,BDD!$A:$E,2,FALSE())</f>
        <v>#N/A</v>
      </c>
      <c r="D70" s="34" t="e">
        <f>VLOOKUP(B70,BDD!$A:$E,3,FALSE())</f>
        <v>#N/A</v>
      </c>
      <c r="E70" s="34" t="e">
        <f>VLOOKUP(B70,BDD!$A:$E,4,FALSE())</f>
        <v>#N/A</v>
      </c>
      <c r="F70" s="34" t="e">
        <f>VLOOKUP(B70,BDD!$A:$E,5,FALSE())</f>
        <v>#N/A</v>
      </c>
      <c r="G70" s="34" t="e">
        <f>VLOOKUP(C70,BDD!$A:$E,5,FALSE())</f>
        <v>#N/A</v>
      </c>
      <c r="J70" s="69">
        <v>4</v>
      </c>
      <c r="K70" s="72"/>
      <c r="L70" s="34" t="e">
        <f>VLOOKUP(K70,BDD!$A:$E,2,FALSE())</f>
        <v>#N/A</v>
      </c>
      <c r="M70" s="34" t="e">
        <f>VLOOKUP(K70,BDD!$A:$E,3,FALSE())</f>
        <v>#N/A</v>
      </c>
      <c r="N70" s="34" t="e">
        <f>VLOOKUP(K70,BDD!$A:$E,4,FALSE())</f>
        <v>#N/A</v>
      </c>
      <c r="O70" s="34" t="e">
        <f>VLOOKUP(K70,BDD!$A:$E,5,FALSE())</f>
        <v>#N/A</v>
      </c>
      <c r="P70" s="34" t="e">
        <f>VLOOKUP(L70,BDD!$A:$E,5,FALSE())</f>
        <v>#N/A</v>
      </c>
    </row>
    <row r="71" spans="1:16" ht="15">
      <c r="A71" s="69">
        <v>5</v>
      </c>
      <c r="B71" s="72"/>
      <c r="C71" s="34" t="e">
        <f>VLOOKUP(B71,BDD!$A:$E,2,FALSE())</f>
        <v>#N/A</v>
      </c>
      <c r="D71" s="34" t="e">
        <f>VLOOKUP(B71,BDD!$A:$E,3,FALSE())</f>
        <v>#N/A</v>
      </c>
      <c r="E71" s="34" t="e">
        <f>VLOOKUP(B71,BDD!$A:$E,4,FALSE())</f>
        <v>#N/A</v>
      </c>
      <c r="F71" s="34" t="e">
        <f>VLOOKUP(B71,BDD!$A:$E,5,FALSE())</f>
        <v>#N/A</v>
      </c>
      <c r="G71" s="34" t="e">
        <f>VLOOKUP(C71,BDD!$A:$E,5,FALSE())</f>
        <v>#N/A</v>
      </c>
      <c r="J71" s="69">
        <v>5</v>
      </c>
      <c r="K71" s="72"/>
      <c r="L71" s="34" t="e">
        <f>VLOOKUP(K71,BDD!$A:$E,2,FALSE())</f>
        <v>#N/A</v>
      </c>
      <c r="M71" s="34" t="e">
        <f>VLOOKUP(K71,BDD!$A:$E,3,FALSE())</f>
        <v>#N/A</v>
      </c>
      <c r="N71" s="34" t="e">
        <f>VLOOKUP(K71,BDD!$A:$E,4,FALSE())</f>
        <v>#N/A</v>
      </c>
      <c r="O71" s="34" t="e">
        <f>VLOOKUP(K71,BDD!$A:$E,5,FALSE())</f>
        <v>#N/A</v>
      </c>
      <c r="P71" s="34" t="e">
        <f>VLOOKUP(L71,BDD!$A:$E,5,FALSE())</f>
        <v>#N/A</v>
      </c>
    </row>
    <row r="72" spans="1:16" ht="15">
      <c r="A72" s="69">
        <v>6</v>
      </c>
      <c r="B72" s="72"/>
      <c r="C72" s="34" t="e">
        <f>VLOOKUP(B72,BDD!$A:$E,2,FALSE())</f>
        <v>#N/A</v>
      </c>
      <c r="D72" s="34" t="e">
        <f>VLOOKUP(B72,BDD!$A:$E,3,FALSE())</f>
        <v>#N/A</v>
      </c>
      <c r="E72" s="34" t="e">
        <f>VLOOKUP(B72,BDD!$A:$E,4,FALSE())</f>
        <v>#N/A</v>
      </c>
      <c r="F72" s="34" t="e">
        <f>VLOOKUP(B72,BDD!$A:$E,5,FALSE())</f>
        <v>#N/A</v>
      </c>
      <c r="G72" s="34" t="e">
        <f>VLOOKUP(C72,BDD!$A:$E,5,FALSE())</f>
        <v>#N/A</v>
      </c>
      <c r="J72" s="69">
        <v>6</v>
      </c>
      <c r="K72" s="72"/>
      <c r="L72" s="34" t="e">
        <f>VLOOKUP(K72,BDD!$A:$E,2,FALSE())</f>
        <v>#N/A</v>
      </c>
      <c r="M72" s="34" t="e">
        <f>VLOOKUP(K72,BDD!$A:$E,3,FALSE())</f>
        <v>#N/A</v>
      </c>
      <c r="N72" s="34" t="e">
        <f>VLOOKUP(K72,BDD!$A:$E,4,FALSE())</f>
        <v>#N/A</v>
      </c>
      <c r="O72" s="34" t="e">
        <f>VLOOKUP(K72,BDD!$A:$E,5,FALSE())</f>
        <v>#N/A</v>
      </c>
      <c r="P72" s="34" t="e">
        <f>VLOOKUP(L72,BDD!$A:$E,5,FALSE())</f>
        <v>#N/A</v>
      </c>
    </row>
    <row r="73" spans="1:16" ht="15">
      <c r="A73" s="69">
        <v>7</v>
      </c>
      <c r="B73" s="72"/>
      <c r="C73" s="34" t="e">
        <f>VLOOKUP(B73,BDD!$A:$E,2,FALSE())</f>
        <v>#N/A</v>
      </c>
      <c r="D73" s="34" t="e">
        <f>VLOOKUP(B73,BDD!$A:$E,3,FALSE())</f>
        <v>#N/A</v>
      </c>
      <c r="E73" s="34" t="e">
        <f>VLOOKUP(B73,BDD!$A:$E,4,FALSE())</f>
        <v>#N/A</v>
      </c>
      <c r="F73" s="34" t="e">
        <f>VLOOKUP(B73,BDD!$A:$E,5,FALSE())</f>
        <v>#N/A</v>
      </c>
      <c r="G73" s="34" t="e">
        <f>VLOOKUP(C73,BDD!$A:$E,5,FALSE())</f>
        <v>#N/A</v>
      </c>
      <c r="J73" s="69">
        <v>7</v>
      </c>
      <c r="K73" s="72"/>
      <c r="L73" s="34" t="e">
        <f>VLOOKUP(K73,BDD!$A:$E,2,FALSE())</f>
        <v>#N/A</v>
      </c>
      <c r="M73" s="34" t="e">
        <f>VLOOKUP(K73,BDD!$A:$E,3,FALSE())</f>
        <v>#N/A</v>
      </c>
      <c r="N73" s="34" t="e">
        <f>VLOOKUP(K73,BDD!$A:$E,4,FALSE())</f>
        <v>#N/A</v>
      </c>
      <c r="O73" s="34" t="e">
        <f>VLOOKUP(K73,BDD!$A:$E,5,FALSE())</f>
        <v>#N/A</v>
      </c>
      <c r="P73" s="34" t="e">
        <f>VLOOKUP(L73,BDD!$A:$E,5,FALSE())</f>
        <v>#N/A</v>
      </c>
    </row>
    <row r="74" spans="1:16" ht="15">
      <c r="A74" s="69">
        <v>8</v>
      </c>
      <c r="B74" s="72"/>
      <c r="C74" s="34" t="e">
        <f>VLOOKUP(B74,BDD!$A:$E,2,FALSE())</f>
        <v>#N/A</v>
      </c>
      <c r="D74" s="34" t="e">
        <f>VLOOKUP(B74,BDD!$A:$E,3,FALSE())</f>
        <v>#N/A</v>
      </c>
      <c r="E74" s="34" t="e">
        <f>VLOOKUP(B74,BDD!$A:$E,4,FALSE())</f>
        <v>#N/A</v>
      </c>
      <c r="F74" s="34" t="e">
        <f>VLOOKUP(B74,BDD!$A:$E,5,FALSE())</f>
        <v>#N/A</v>
      </c>
      <c r="G74" s="34" t="e">
        <f>VLOOKUP(C74,BDD!$A:$E,5,FALSE())</f>
        <v>#N/A</v>
      </c>
      <c r="J74" s="69">
        <v>8</v>
      </c>
      <c r="K74" s="72"/>
      <c r="L74" s="34" t="e">
        <f>VLOOKUP(K74,BDD!$A:$E,2,FALSE())</f>
        <v>#N/A</v>
      </c>
      <c r="M74" s="34" t="e">
        <f>VLOOKUP(K74,BDD!$A:$E,3,FALSE())</f>
        <v>#N/A</v>
      </c>
      <c r="N74" s="34" t="e">
        <f>VLOOKUP(K74,BDD!$A:$E,4,FALSE())</f>
        <v>#N/A</v>
      </c>
      <c r="O74" s="34" t="e">
        <f>VLOOKUP(K74,BDD!$A:$E,5,FALSE())</f>
        <v>#N/A</v>
      </c>
      <c r="P74" s="34" t="e">
        <f>VLOOKUP(L74,BDD!$A:$E,5,FALSE())</f>
        <v>#N/A</v>
      </c>
    </row>
    <row r="75" spans="1:16" ht="15">
      <c r="A75" s="69">
        <v>9</v>
      </c>
      <c r="B75" s="73"/>
      <c r="C75" s="34" t="e">
        <f>VLOOKUP(B75,BDD!$A:$E,2,FALSE())</f>
        <v>#N/A</v>
      </c>
      <c r="D75" s="34" t="e">
        <f>VLOOKUP(B75,BDD!$A:$E,3,FALSE())</f>
        <v>#N/A</v>
      </c>
      <c r="E75" s="34" t="e">
        <f>VLOOKUP(B75,BDD!$A:$E,4,FALSE())</f>
        <v>#N/A</v>
      </c>
      <c r="F75" s="34" t="e">
        <f>VLOOKUP(B75,BDD!$A:$E,5,FALSE())</f>
        <v>#N/A</v>
      </c>
      <c r="G75" s="34" t="e">
        <f>VLOOKUP(C75,BDD!$A:$E,5,FALSE())</f>
        <v>#N/A</v>
      </c>
      <c r="J75" s="69">
        <v>9</v>
      </c>
      <c r="K75" s="73"/>
      <c r="L75" s="34" t="e">
        <f>VLOOKUP(K75,BDD!$A:$E,2,FALSE())</f>
        <v>#N/A</v>
      </c>
      <c r="M75" s="34" t="e">
        <f>VLOOKUP(K75,BDD!$A:$E,3,FALSE())</f>
        <v>#N/A</v>
      </c>
      <c r="N75" s="34" t="e">
        <f>VLOOKUP(K75,BDD!$A:$E,4,FALSE())</f>
        <v>#N/A</v>
      </c>
      <c r="O75" s="34" t="e">
        <f>VLOOKUP(K75,BDD!$A:$E,5,FALSE())</f>
        <v>#N/A</v>
      </c>
      <c r="P75" s="34" t="e">
        <f>VLOOKUP(L75,BDD!$A:$E,5,FALSE())</f>
        <v>#N/A</v>
      </c>
    </row>
    <row r="76" spans="1:16" ht="15"/>
    <row r="77" spans="1:16" ht="15">
      <c r="A77" s="139">
        <v>13</v>
      </c>
      <c r="B77" s="70" t="s">
        <v>226</v>
      </c>
      <c r="C77" s="140"/>
      <c r="D77" s="140"/>
      <c r="E77" s="140"/>
      <c r="F77" s="140"/>
      <c r="G77" s="71"/>
      <c r="J77" s="139">
        <v>14</v>
      </c>
      <c r="K77" s="70" t="s">
        <v>226</v>
      </c>
      <c r="L77" s="140"/>
      <c r="M77" s="140"/>
      <c r="N77" s="140"/>
      <c r="O77" s="140"/>
      <c r="P77" s="71"/>
    </row>
    <row r="78" spans="1:16" ht="15">
      <c r="A78" s="139"/>
      <c r="B78" s="70" t="s">
        <v>195</v>
      </c>
      <c r="C78" s="70" t="s">
        <v>196</v>
      </c>
      <c r="D78" s="70" t="s">
        <v>197</v>
      </c>
      <c r="E78" s="70" t="s">
        <v>198</v>
      </c>
      <c r="F78" s="70" t="s">
        <v>199</v>
      </c>
      <c r="G78" s="70" t="s">
        <v>229</v>
      </c>
      <c r="J78" s="139"/>
      <c r="K78" s="70" t="s">
        <v>195</v>
      </c>
      <c r="L78" s="70" t="s">
        <v>196</v>
      </c>
      <c r="M78" s="70" t="s">
        <v>197</v>
      </c>
      <c r="N78" s="70" t="s">
        <v>198</v>
      </c>
      <c r="O78" s="70" t="s">
        <v>199</v>
      </c>
      <c r="P78" s="70" t="s">
        <v>229</v>
      </c>
    </row>
    <row r="79" spans="1:16" ht="15">
      <c r="A79" s="69">
        <v>1</v>
      </c>
      <c r="B79" s="72"/>
      <c r="C79" s="34" t="e">
        <f>VLOOKUP(B79,BDD!$A:$E,2,FALSE())</f>
        <v>#N/A</v>
      </c>
      <c r="D79" s="34" t="e">
        <f>VLOOKUP(B79,BDD!$A:$E,3,FALSE())</f>
        <v>#N/A</v>
      </c>
      <c r="E79" s="34" t="e">
        <f>VLOOKUP(B79,BDD!$A:$E,4,FALSE())</f>
        <v>#N/A</v>
      </c>
      <c r="F79" s="34" t="e">
        <f>VLOOKUP(B79,BDD!$A:$E,5,FALSE())</f>
        <v>#N/A</v>
      </c>
      <c r="G79" s="34" t="e">
        <f>VLOOKUP(C79,BDD!$A:$E,5,FALSE())</f>
        <v>#N/A</v>
      </c>
      <c r="J79" s="69">
        <v>1</v>
      </c>
      <c r="K79" s="72"/>
      <c r="L79" s="34" t="e">
        <f>VLOOKUP(K79,BDD!$A:$E,2,FALSE())</f>
        <v>#N/A</v>
      </c>
      <c r="M79" s="34" t="e">
        <f>VLOOKUP(K79,BDD!$A:$E,3,FALSE())</f>
        <v>#N/A</v>
      </c>
      <c r="N79" s="34" t="e">
        <f>VLOOKUP(K79,BDD!$A:$E,4,FALSE())</f>
        <v>#N/A</v>
      </c>
      <c r="O79" s="34" t="e">
        <f>VLOOKUP(K79,BDD!$A:$E,5,FALSE())</f>
        <v>#N/A</v>
      </c>
      <c r="P79" s="34" t="e">
        <f>VLOOKUP(L79,BDD!$A:$E,5,FALSE())</f>
        <v>#N/A</v>
      </c>
    </row>
    <row r="80" spans="1:16" ht="15">
      <c r="A80" s="69">
        <v>2</v>
      </c>
      <c r="B80" s="72"/>
      <c r="C80" s="34" t="e">
        <f>VLOOKUP(B80,BDD!$A:$E,2,FALSE())</f>
        <v>#N/A</v>
      </c>
      <c r="D80" s="34" t="e">
        <f>VLOOKUP(B80,BDD!$A:$E,3,FALSE())</f>
        <v>#N/A</v>
      </c>
      <c r="E80" s="34" t="e">
        <f>VLOOKUP(B80,BDD!$A:$E,4,FALSE())</f>
        <v>#N/A</v>
      </c>
      <c r="F80" s="34" t="e">
        <f>VLOOKUP(B80,BDD!$A:$E,5,FALSE())</f>
        <v>#N/A</v>
      </c>
      <c r="G80" s="34" t="e">
        <f>VLOOKUP(C80,BDD!$A:$E,5,FALSE())</f>
        <v>#N/A</v>
      </c>
      <c r="J80" s="69">
        <v>2</v>
      </c>
      <c r="K80" s="72"/>
      <c r="L80" s="34" t="e">
        <f>VLOOKUP(K80,BDD!$A:$E,2,FALSE())</f>
        <v>#N/A</v>
      </c>
      <c r="M80" s="34" t="e">
        <f>VLOOKUP(K80,BDD!$A:$E,3,FALSE())</f>
        <v>#N/A</v>
      </c>
      <c r="N80" s="34" t="e">
        <f>VLOOKUP(K80,BDD!$A:$E,4,FALSE())</f>
        <v>#N/A</v>
      </c>
      <c r="O80" s="34" t="e">
        <f>VLOOKUP(K80,BDD!$A:$E,5,FALSE())</f>
        <v>#N/A</v>
      </c>
      <c r="P80" s="34" t="e">
        <f>VLOOKUP(L80,BDD!$A:$E,5,FALSE())</f>
        <v>#N/A</v>
      </c>
    </row>
    <row r="81" spans="1:16" ht="15">
      <c r="A81" s="69">
        <v>3</v>
      </c>
      <c r="B81" s="72"/>
      <c r="C81" s="34" t="e">
        <f>VLOOKUP(B81,BDD!$A:$E,2,FALSE())</f>
        <v>#N/A</v>
      </c>
      <c r="D81" s="34" t="e">
        <f>VLOOKUP(B81,BDD!$A:$E,3,FALSE())</f>
        <v>#N/A</v>
      </c>
      <c r="E81" s="34" t="e">
        <f>VLOOKUP(B81,BDD!$A:$E,4,FALSE())</f>
        <v>#N/A</v>
      </c>
      <c r="F81" s="34" t="e">
        <f>VLOOKUP(B81,BDD!$A:$E,5,FALSE())</f>
        <v>#N/A</v>
      </c>
      <c r="G81" s="34" t="e">
        <f>VLOOKUP(C81,BDD!$A:$E,5,FALSE())</f>
        <v>#N/A</v>
      </c>
      <c r="J81" s="69">
        <v>3</v>
      </c>
      <c r="K81" s="72"/>
      <c r="L81" s="34" t="e">
        <f>VLOOKUP(K81,BDD!$A:$E,2,FALSE())</f>
        <v>#N/A</v>
      </c>
      <c r="M81" s="34" t="e">
        <f>VLOOKUP(K81,BDD!$A:$E,3,FALSE())</f>
        <v>#N/A</v>
      </c>
      <c r="N81" s="34" t="e">
        <f>VLOOKUP(K81,BDD!$A:$E,4,FALSE())</f>
        <v>#N/A</v>
      </c>
      <c r="O81" s="34" t="e">
        <f>VLOOKUP(K81,BDD!$A:$E,5,FALSE())</f>
        <v>#N/A</v>
      </c>
      <c r="P81" s="34" t="e">
        <f>VLOOKUP(L81,BDD!$A:$E,5,FALSE())</f>
        <v>#N/A</v>
      </c>
    </row>
    <row r="82" spans="1:16" ht="15">
      <c r="A82" s="69">
        <v>4</v>
      </c>
      <c r="B82" s="72"/>
      <c r="C82" s="34" t="e">
        <f>VLOOKUP(B82,BDD!$A:$E,2,FALSE())</f>
        <v>#N/A</v>
      </c>
      <c r="D82" s="34" t="e">
        <f>VLOOKUP(B82,BDD!$A:$E,3,FALSE())</f>
        <v>#N/A</v>
      </c>
      <c r="E82" s="34" t="e">
        <f>VLOOKUP(B82,BDD!$A:$E,4,FALSE())</f>
        <v>#N/A</v>
      </c>
      <c r="F82" s="34" t="e">
        <f>VLOOKUP(B82,BDD!$A:$E,5,FALSE())</f>
        <v>#N/A</v>
      </c>
      <c r="G82" s="34" t="e">
        <f>VLOOKUP(C82,BDD!$A:$E,5,FALSE())</f>
        <v>#N/A</v>
      </c>
      <c r="J82" s="69">
        <v>4</v>
      </c>
      <c r="K82" s="72"/>
      <c r="L82" s="34" t="e">
        <f>VLOOKUP(K82,BDD!$A:$E,2,FALSE())</f>
        <v>#N/A</v>
      </c>
      <c r="M82" s="34" t="e">
        <f>VLOOKUP(K82,BDD!$A:$E,3,FALSE())</f>
        <v>#N/A</v>
      </c>
      <c r="N82" s="34" t="e">
        <f>VLOOKUP(K82,BDD!$A:$E,4,FALSE())</f>
        <v>#N/A</v>
      </c>
      <c r="O82" s="34" t="e">
        <f>VLOOKUP(K82,BDD!$A:$E,5,FALSE())</f>
        <v>#N/A</v>
      </c>
      <c r="P82" s="34" t="e">
        <f>VLOOKUP(L82,BDD!$A:$E,5,FALSE())</f>
        <v>#N/A</v>
      </c>
    </row>
    <row r="83" spans="1:16" ht="15">
      <c r="A83" s="69">
        <v>5</v>
      </c>
      <c r="B83" s="72"/>
      <c r="C83" s="34" t="e">
        <f>VLOOKUP(B83,BDD!$A:$E,2,FALSE())</f>
        <v>#N/A</v>
      </c>
      <c r="D83" s="34" t="e">
        <f>VLOOKUP(B83,BDD!$A:$E,3,FALSE())</f>
        <v>#N/A</v>
      </c>
      <c r="E83" s="34" t="e">
        <f>VLOOKUP(B83,BDD!$A:$E,4,FALSE())</f>
        <v>#N/A</v>
      </c>
      <c r="F83" s="34" t="e">
        <f>VLOOKUP(B83,BDD!$A:$E,5,FALSE())</f>
        <v>#N/A</v>
      </c>
      <c r="G83" s="34" t="e">
        <f>VLOOKUP(C83,BDD!$A:$E,5,FALSE())</f>
        <v>#N/A</v>
      </c>
      <c r="J83" s="69">
        <v>5</v>
      </c>
      <c r="K83" s="72"/>
      <c r="L83" s="34" t="e">
        <f>VLOOKUP(K83,BDD!$A:$E,2,FALSE())</f>
        <v>#N/A</v>
      </c>
      <c r="M83" s="34" t="e">
        <f>VLOOKUP(K83,BDD!$A:$E,3,FALSE())</f>
        <v>#N/A</v>
      </c>
      <c r="N83" s="34" t="e">
        <f>VLOOKUP(K83,BDD!$A:$E,4,FALSE())</f>
        <v>#N/A</v>
      </c>
      <c r="O83" s="34" t="e">
        <f>VLOOKUP(K83,BDD!$A:$E,5,FALSE())</f>
        <v>#N/A</v>
      </c>
      <c r="P83" s="34" t="e">
        <f>VLOOKUP(L83,BDD!$A:$E,5,FALSE())</f>
        <v>#N/A</v>
      </c>
    </row>
    <row r="84" spans="1:16" ht="15">
      <c r="A84" s="69">
        <v>6</v>
      </c>
      <c r="B84" s="72"/>
      <c r="C84" s="34" t="e">
        <f>VLOOKUP(B84,BDD!$A:$E,2,FALSE())</f>
        <v>#N/A</v>
      </c>
      <c r="D84" s="34" t="e">
        <f>VLOOKUP(B84,BDD!$A:$E,3,FALSE())</f>
        <v>#N/A</v>
      </c>
      <c r="E84" s="34" t="e">
        <f>VLOOKUP(B84,BDD!$A:$E,4,FALSE())</f>
        <v>#N/A</v>
      </c>
      <c r="F84" s="34" t="e">
        <f>VLOOKUP(B84,BDD!$A:$E,5,FALSE())</f>
        <v>#N/A</v>
      </c>
      <c r="G84" s="34" t="e">
        <f>VLOOKUP(C84,BDD!$A:$E,5,FALSE())</f>
        <v>#N/A</v>
      </c>
      <c r="J84" s="69">
        <v>6</v>
      </c>
      <c r="K84" s="72"/>
      <c r="L84" s="34" t="e">
        <f>VLOOKUP(K84,BDD!$A:$E,2,FALSE())</f>
        <v>#N/A</v>
      </c>
      <c r="M84" s="34" t="e">
        <f>VLOOKUP(K84,BDD!$A:$E,3,FALSE())</f>
        <v>#N/A</v>
      </c>
      <c r="N84" s="34" t="e">
        <f>VLOOKUP(K84,BDD!$A:$E,4,FALSE())</f>
        <v>#N/A</v>
      </c>
      <c r="O84" s="34" t="e">
        <f>VLOOKUP(K84,BDD!$A:$E,5,FALSE())</f>
        <v>#N/A</v>
      </c>
      <c r="P84" s="34" t="e">
        <f>VLOOKUP(L84,BDD!$A:$E,5,FALSE())</f>
        <v>#N/A</v>
      </c>
    </row>
    <row r="85" spans="1:16" ht="15">
      <c r="A85" s="69">
        <v>7</v>
      </c>
      <c r="B85" s="72"/>
      <c r="C85" s="34" t="e">
        <f>VLOOKUP(B85,BDD!$A:$E,2,FALSE())</f>
        <v>#N/A</v>
      </c>
      <c r="D85" s="34" t="e">
        <f>VLOOKUP(B85,BDD!$A:$E,3,FALSE())</f>
        <v>#N/A</v>
      </c>
      <c r="E85" s="34" t="e">
        <f>VLOOKUP(B85,BDD!$A:$E,4,FALSE())</f>
        <v>#N/A</v>
      </c>
      <c r="F85" s="34" t="e">
        <f>VLOOKUP(B85,BDD!$A:$E,5,FALSE())</f>
        <v>#N/A</v>
      </c>
      <c r="G85" s="34" t="e">
        <f>VLOOKUP(C85,BDD!$A:$E,5,FALSE())</f>
        <v>#N/A</v>
      </c>
      <c r="J85" s="69">
        <v>7</v>
      </c>
      <c r="K85" s="72"/>
      <c r="L85" s="34" t="e">
        <f>VLOOKUP(K85,BDD!$A:$E,2,FALSE())</f>
        <v>#N/A</v>
      </c>
      <c r="M85" s="34" t="e">
        <f>VLOOKUP(K85,BDD!$A:$E,3,FALSE())</f>
        <v>#N/A</v>
      </c>
      <c r="N85" s="34" t="e">
        <f>VLOOKUP(K85,BDD!$A:$E,4,FALSE())</f>
        <v>#N/A</v>
      </c>
      <c r="O85" s="34" t="e">
        <f>VLOOKUP(K85,BDD!$A:$E,5,FALSE())</f>
        <v>#N/A</v>
      </c>
      <c r="P85" s="34" t="e">
        <f>VLOOKUP(L85,BDD!$A:$E,5,FALSE())</f>
        <v>#N/A</v>
      </c>
    </row>
    <row r="86" spans="1:16" ht="15">
      <c r="A86" s="69">
        <v>8</v>
      </c>
      <c r="B86" s="72"/>
      <c r="C86" s="34" t="e">
        <f>VLOOKUP(B86,BDD!$A:$E,2,FALSE())</f>
        <v>#N/A</v>
      </c>
      <c r="D86" s="34" t="e">
        <f>VLOOKUP(B86,BDD!$A:$E,3,FALSE())</f>
        <v>#N/A</v>
      </c>
      <c r="E86" s="34" t="e">
        <f>VLOOKUP(B86,BDD!$A:$E,4,FALSE())</f>
        <v>#N/A</v>
      </c>
      <c r="F86" s="34" t="e">
        <f>VLOOKUP(B86,BDD!$A:$E,5,FALSE())</f>
        <v>#N/A</v>
      </c>
      <c r="G86" s="34" t="e">
        <f>VLOOKUP(C86,BDD!$A:$E,5,FALSE())</f>
        <v>#N/A</v>
      </c>
      <c r="J86" s="69">
        <v>8</v>
      </c>
      <c r="K86" s="72"/>
      <c r="L86" s="34" t="e">
        <f>VLOOKUP(K86,BDD!$A:$E,2,FALSE())</f>
        <v>#N/A</v>
      </c>
      <c r="M86" s="34" t="e">
        <f>VLOOKUP(K86,BDD!$A:$E,3,FALSE())</f>
        <v>#N/A</v>
      </c>
      <c r="N86" s="34" t="e">
        <f>VLOOKUP(K86,BDD!$A:$E,4,FALSE())</f>
        <v>#N/A</v>
      </c>
      <c r="O86" s="34" t="e">
        <f>VLOOKUP(K86,BDD!$A:$E,5,FALSE())</f>
        <v>#N/A</v>
      </c>
      <c r="P86" s="34" t="e">
        <f>VLOOKUP(L86,BDD!$A:$E,5,FALSE())</f>
        <v>#N/A</v>
      </c>
    </row>
    <row r="87" spans="1:16" ht="15">
      <c r="A87" s="69">
        <v>9</v>
      </c>
      <c r="B87" s="73"/>
      <c r="C87" s="34" t="e">
        <f>VLOOKUP(B87,BDD!$A:$E,2,FALSE())</f>
        <v>#N/A</v>
      </c>
      <c r="D87" s="34" t="e">
        <f>VLOOKUP(B87,BDD!$A:$E,3,FALSE())</f>
        <v>#N/A</v>
      </c>
      <c r="E87" s="34" t="e">
        <f>VLOOKUP(B87,BDD!$A:$E,4,FALSE())</f>
        <v>#N/A</v>
      </c>
      <c r="F87" s="34" t="e">
        <f>VLOOKUP(B87,BDD!$A:$E,5,FALSE())</f>
        <v>#N/A</v>
      </c>
      <c r="G87" s="34" t="e">
        <f>VLOOKUP(C87,BDD!$A:$E,5,FALSE())</f>
        <v>#N/A</v>
      </c>
      <c r="J87" s="69">
        <v>9</v>
      </c>
      <c r="K87" s="73"/>
      <c r="L87" s="34" t="e">
        <f>VLOOKUP(K87,BDD!$A:$E,2,FALSE())</f>
        <v>#N/A</v>
      </c>
      <c r="M87" s="34" t="e">
        <f>VLOOKUP(K87,BDD!$A:$E,3,FALSE())</f>
        <v>#N/A</v>
      </c>
      <c r="N87" s="34" t="e">
        <f>VLOOKUP(K87,BDD!$A:$E,4,FALSE())</f>
        <v>#N/A</v>
      </c>
      <c r="O87" s="34" t="e">
        <f>VLOOKUP(K87,BDD!$A:$E,5,FALSE())</f>
        <v>#N/A</v>
      </c>
      <c r="P87" s="34" t="e">
        <f>VLOOKUP(L87,BDD!$A:$E,5,FALSE())</f>
        <v>#N/A</v>
      </c>
    </row>
    <row r="88" spans="1:16" ht="15"/>
    <row r="89" spans="1:16" ht="15">
      <c r="A89" s="139">
        <v>15</v>
      </c>
      <c r="B89" s="70" t="s">
        <v>226</v>
      </c>
      <c r="C89" s="140"/>
      <c r="D89" s="140"/>
      <c r="E89" s="140"/>
      <c r="F89" s="140"/>
      <c r="G89" s="71"/>
      <c r="J89" s="139">
        <v>16</v>
      </c>
      <c r="K89" s="70" t="s">
        <v>226</v>
      </c>
      <c r="L89" s="140"/>
      <c r="M89" s="140"/>
      <c r="N89" s="140"/>
      <c r="O89" s="140"/>
      <c r="P89" s="71"/>
    </row>
    <row r="90" spans="1:16" ht="15">
      <c r="A90" s="139"/>
      <c r="B90" s="70" t="s">
        <v>195</v>
      </c>
      <c r="C90" s="70" t="s">
        <v>196</v>
      </c>
      <c r="D90" s="70" t="s">
        <v>197</v>
      </c>
      <c r="E90" s="70" t="s">
        <v>198</v>
      </c>
      <c r="F90" s="70" t="s">
        <v>199</v>
      </c>
      <c r="G90" s="70" t="s">
        <v>229</v>
      </c>
      <c r="J90" s="139"/>
      <c r="K90" s="70" t="s">
        <v>195</v>
      </c>
      <c r="L90" s="70" t="s">
        <v>196</v>
      </c>
      <c r="M90" s="70" t="s">
        <v>197</v>
      </c>
      <c r="N90" s="70" t="s">
        <v>198</v>
      </c>
      <c r="O90" s="70" t="s">
        <v>199</v>
      </c>
      <c r="P90" s="70" t="s">
        <v>229</v>
      </c>
    </row>
    <row r="91" spans="1:16" ht="15">
      <c r="A91" s="69">
        <v>1</v>
      </c>
      <c r="B91" s="72"/>
      <c r="C91" s="34" t="e">
        <f>VLOOKUP(B91,BDD!$A:$E,2,FALSE())</f>
        <v>#N/A</v>
      </c>
      <c r="D91" s="34" t="e">
        <f>VLOOKUP(B91,BDD!$A:$E,3,FALSE())</f>
        <v>#N/A</v>
      </c>
      <c r="E91" s="34" t="e">
        <f>VLOOKUP(B91,BDD!$A:$E,4,FALSE())</f>
        <v>#N/A</v>
      </c>
      <c r="F91" s="34" t="e">
        <f>VLOOKUP(B91,BDD!$A:$E,5,FALSE())</f>
        <v>#N/A</v>
      </c>
      <c r="G91" s="34" t="e">
        <f>VLOOKUP(C91,BDD!$A:$E,5,FALSE())</f>
        <v>#N/A</v>
      </c>
      <c r="J91" s="69">
        <v>1</v>
      </c>
      <c r="K91" s="72"/>
      <c r="L91" s="34" t="e">
        <f>VLOOKUP(K91,BDD!$A:$E,2,FALSE())</f>
        <v>#N/A</v>
      </c>
      <c r="M91" s="34" t="e">
        <f>VLOOKUP(K91,BDD!$A:$E,3,FALSE())</f>
        <v>#N/A</v>
      </c>
      <c r="N91" s="34" t="e">
        <f>VLOOKUP(K91,BDD!$A:$E,4,FALSE())</f>
        <v>#N/A</v>
      </c>
      <c r="O91" s="34" t="e">
        <f>VLOOKUP(K91,BDD!$A:$E,5,FALSE())</f>
        <v>#N/A</v>
      </c>
      <c r="P91" s="34" t="e">
        <f>VLOOKUP(L91,BDD!$A:$E,5,FALSE())</f>
        <v>#N/A</v>
      </c>
    </row>
    <row r="92" spans="1:16" ht="15">
      <c r="A92" s="69">
        <v>2</v>
      </c>
      <c r="B92" s="72"/>
      <c r="C92" s="34" t="e">
        <f>VLOOKUP(B92,BDD!$A:$E,2,FALSE())</f>
        <v>#N/A</v>
      </c>
      <c r="D92" s="34" t="e">
        <f>VLOOKUP(B92,BDD!$A:$E,3,FALSE())</f>
        <v>#N/A</v>
      </c>
      <c r="E92" s="34" t="e">
        <f>VLOOKUP(B92,BDD!$A:$E,4,FALSE())</f>
        <v>#N/A</v>
      </c>
      <c r="F92" s="34" t="e">
        <f>VLOOKUP(B92,BDD!$A:$E,5,FALSE())</f>
        <v>#N/A</v>
      </c>
      <c r="G92" s="34" t="e">
        <f>VLOOKUP(C92,BDD!$A:$E,5,FALSE())</f>
        <v>#N/A</v>
      </c>
      <c r="J92" s="69">
        <v>2</v>
      </c>
      <c r="K92" s="72"/>
      <c r="L92" s="34" t="e">
        <f>VLOOKUP(K92,BDD!$A:$E,2,FALSE())</f>
        <v>#N/A</v>
      </c>
      <c r="M92" s="34" t="e">
        <f>VLOOKUP(K92,BDD!$A:$E,3,FALSE())</f>
        <v>#N/A</v>
      </c>
      <c r="N92" s="34" t="e">
        <f>VLOOKUP(K92,BDD!$A:$E,4,FALSE())</f>
        <v>#N/A</v>
      </c>
      <c r="O92" s="34" t="e">
        <f>VLOOKUP(K92,BDD!$A:$E,5,FALSE())</f>
        <v>#N/A</v>
      </c>
      <c r="P92" s="34" t="e">
        <f>VLOOKUP(L92,BDD!$A:$E,5,FALSE())</f>
        <v>#N/A</v>
      </c>
    </row>
    <row r="93" spans="1:16" ht="15">
      <c r="A93" s="69">
        <v>3</v>
      </c>
      <c r="B93" s="72"/>
      <c r="C93" s="34" t="e">
        <f>VLOOKUP(B93,BDD!$A:$E,2,FALSE())</f>
        <v>#N/A</v>
      </c>
      <c r="D93" s="34" t="e">
        <f>VLOOKUP(B93,BDD!$A:$E,3,FALSE())</f>
        <v>#N/A</v>
      </c>
      <c r="E93" s="34" t="e">
        <f>VLOOKUP(B93,BDD!$A:$E,4,FALSE())</f>
        <v>#N/A</v>
      </c>
      <c r="F93" s="34" t="e">
        <f>VLOOKUP(B93,BDD!$A:$E,5,FALSE())</f>
        <v>#N/A</v>
      </c>
      <c r="G93" s="34" t="e">
        <f>VLOOKUP(C93,BDD!$A:$E,5,FALSE())</f>
        <v>#N/A</v>
      </c>
      <c r="J93" s="69">
        <v>3</v>
      </c>
      <c r="K93" s="72"/>
      <c r="L93" s="34" t="e">
        <f>VLOOKUP(K93,BDD!$A:$E,2,FALSE())</f>
        <v>#N/A</v>
      </c>
      <c r="M93" s="34" t="e">
        <f>VLOOKUP(K93,BDD!$A:$E,3,FALSE())</f>
        <v>#N/A</v>
      </c>
      <c r="N93" s="34" t="e">
        <f>VLOOKUP(K93,BDD!$A:$E,4,FALSE())</f>
        <v>#N/A</v>
      </c>
      <c r="O93" s="34" t="e">
        <f>VLOOKUP(K93,BDD!$A:$E,5,FALSE())</f>
        <v>#N/A</v>
      </c>
      <c r="P93" s="34" t="e">
        <f>VLOOKUP(L93,BDD!$A:$E,5,FALSE())</f>
        <v>#N/A</v>
      </c>
    </row>
    <row r="94" spans="1:16" ht="15">
      <c r="A94" s="69">
        <v>4</v>
      </c>
      <c r="B94" s="72"/>
      <c r="C94" s="34" t="e">
        <f>VLOOKUP(B94,BDD!$A:$E,2,FALSE())</f>
        <v>#N/A</v>
      </c>
      <c r="D94" s="34" t="e">
        <f>VLOOKUP(B94,BDD!$A:$E,3,FALSE())</f>
        <v>#N/A</v>
      </c>
      <c r="E94" s="34" t="e">
        <f>VLOOKUP(B94,BDD!$A:$E,4,FALSE())</f>
        <v>#N/A</v>
      </c>
      <c r="F94" s="34" t="e">
        <f>VLOOKUP(B94,BDD!$A:$E,5,FALSE())</f>
        <v>#N/A</v>
      </c>
      <c r="G94" s="34" t="e">
        <f>VLOOKUP(C94,BDD!$A:$E,5,FALSE())</f>
        <v>#N/A</v>
      </c>
      <c r="J94" s="69">
        <v>4</v>
      </c>
      <c r="K94" s="72"/>
      <c r="L94" s="34" t="e">
        <f>VLOOKUP(K94,BDD!$A:$E,2,FALSE())</f>
        <v>#N/A</v>
      </c>
      <c r="M94" s="34" t="e">
        <f>VLOOKUP(K94,BDD!$A:$E,3,FALSE())</f>
        <v>#N/A</v>
      </c>
      <c r="N94" s="34" t="e">
        <f>VLOOKUP(K94,BDD!$A:$E,4,FALSE())</f>
        <v>#N/A</v>
      </c>
      <c r="O94" s="34" t="e">
        <f>VLOOKUP(K94,BDD!$A:$E,5,FALSE())</f>
        <v>#N/A</v>
      </c>
      <c r="P94" s="34" t="e">
        <f>VLOOKUP(L94,BDD!$A:$E,5,FALSE())</f>
        <v>#N/A</v>
      </c>
    </row>
    <row r="95" spans="1:16" ht="15">
      <c r="A95" s="69">
        <v>5</v>
      </c>
      <c r="B95" s="72"/>
      <c r="C95" s="34" t="e">
        <f>VLOOKUP(B95,BDD!$A:$E,2,FALSE())</f>
        <v>#N/A</v>
      </c>
      <c r="D95" s="34" t="e">
        <f>VLOOKUP(B95,BDD!$A:$E,3,FALSE())</f>
        <v>#N/A</v>
      </c>
      <c r="E95" s="34" t="e">
        <f>VLOOKUP(B95,BDD!$A:$E,4,FALSE())</f>
        <v>#N/A</v>
      </c>
      <c r="F95" s="34" t="e">
        <f>VLOOKUP(B95,BDD!$A:$E,5,FALSE())</f>
        <v>#N/A</v>
      </c>
      <c r="G95" s="34" t="e">
        <f>VLOOKUP(C95,BDD!$A:$E,5,FALSE())</f>
        <v>#N/A</v>
      </c>
      <c r="J95" s="69">
        <v>5</v>
      </c>
      <c r="K95" s="72"/>
      <c r="L95" s="34" t="e">
        <f>VLOOKUP(K95,BDD!$A:$E,2,FALSE())</f>
        <v>#N/A</v>
      </c>
      <c r="M95" s="34" t="e">
        <f>VLOOKUP(K95,BDD!$A:$E,3,FALSE())</f>
        <v>#N/A</v>
      </c>
      <c r="N95" s="34" t="e">
        <f>VLOOKUP(K95,BDD!$A:$E,4,FALSE())</f>
        <v>#N/A</v>
      </c>
      <c r="O95" s="34" t="e">
        <f>VLOOKUP(K95,BDD!$A:$E,5,FALSE())</f>
        <v>#N/A</v>
      </c>
      <c r="P95" s="34" t="e">
        <f>VLOOKUP(L95,BDD!$A:$E,5,FALSE())</f>
        <v>#N/A</v>
      </c>
    </row>
    <row r="96" spans="1:16" ht="15">
      <c r="A96" s="69">
        <v>6</v>
      </c>
      <c r="B96" s="72"/>
      <c r="C96" s="34" t="e">
        <f>VLOOKUP(B96,BDD!$A:$E,2,FALSE())</f>
        <v>#N/A</v>
      </c>
      <c r="D96" s="34" t="e">
        <f>VLOOKUP(B96,BDD!$A:$E,3,FALSE())</f>
        <v>#N/A</v>
      </c>
      <c r="E96" s="34" t="e">
        <f>VLOOKUP(B96,BDD!$A:$E,4,FALSE())</f>
        <v>#N/A</v>
      </c>
      <c r="F96" s="34" t="e">
        <f>VLOOKUP(B96,BDD!$A:$E,5,FALSE())</f>
        <v>#N/A</v>
      </c>
      <c r="G96" s="34" t="e">
        <f>VLOOKUP(C96,BDD!$A:$E,5,FALSE())</f>
        <v>#N/A</v>
      </c>
      <c r="J96" s="69">
        <v>6</v>
      </c>
      <c r="K96" s="72"/>
      <c r="L96" s="34" t="e">
        <f>VLOOKUP(K96,BDD!$A:$E,2,FALSE())</f>
        <v>#N/A</v>
      </c>
      <c r="M96" s="34" t="e">
        <f>VLOOKUP(K96,BDD!$A:$E,3,FALSE())</f>
        <v>#N/A</v>
      </c>
      <c r="N96" s="34" t="e">
        <f>VLOOKUP(K96,BDD!$A:$E,4,FALSE())</f>
        <v>#N/A</v>
      </c>
      <c r="O96" s="34" t="e">
        <f>VLOOKUP(K96,BDD!$A:$E,5,FALSE())</f>
        <v>#N/A</v>
      </c>
      <c r="P96" s="34" t="e">
        <f>VLOOKUP(L96,BDD!$A:$E,5,FALSE())</f>
        <v>#N/A</v>
      </c>
    </row>
    <row r="97" spans="1:16" ht="15">
      <c r="A97" s="69">
        <v>7</v>
      </c>
      <c r="B97" s="72"/>
      <c r="C97" s="34" t="e">
        <f>VLOOKUP(B97,BDD!$A:$E,2,FALSE())</f>
        <v>#N/A</v>
      </c>
      <c r="D97" s="34" t="e">
        <f>VLOOKUP(B97,BDD!$A:$E,3,FALSE())</f>
        <v>#N/A</v>
      </c>
      <c r="E97" s="34" t="e">
        <f>VLOOKUP(B97,BDD!$A:$E,4,FALSE())</f>
        <v>#N/A</v>
      </c>
      <c r="F97" s="34" t="e">
        <f>VLOOKUP(B97,BDD!$A:$E,5,FALSE())</f>
        <v>#N/A</v>
      </c>
      <c r="G97" s="34" t="e">
        <f>VLOOKUP(C97,BDD!$A:$E,5,FALSE())</f>
        <v>#N/A</v>
      </c>
      <c r="J97" s="69">
        <v>7</v>
      </c>
      <c r="K97" s="72"/>
      <c r="L97" s="34" t="e">
        <f>VLOOKUP(K97,BDD!$A:$E,2,FALSE())</f>
        <v>#N/A</v>
      </c>
      <c r="M97" s="34" t="e">
        <f>VLOOKUP(K97,BDD!$A:$E,3,FALSE())</f>
        <v>#N/A</v>
      </c>
      <c r="N97" s="34" t="e">
        <f>VLOOKUP(K97,BDD!$A:$E,4,FALSE())</f>
        <v>#N/A</v>
      </c>
      <c r="O97" s="34" t="e">
        <f>VLOOKUP(K97,BDD!$A:$E,5,FALSE())</f>
        <v>#N/A</v>
      </c>
      <c r="P97" s="34" t="e">
        <f>VLOOKUP(L97,BDD!$A:$E,5,FALSE())</f>
        <v>#N/A</v>
      </c>
    </row>
    <row r="98" spans="1:16" ht="15">
      <c r="A98" s="69">
        <v>8</v>
      </c>
      <c r="B98" s="72"/>
      <c r="C98" s="34" t="e">
        <f>VLOOKUP(B98,BDD!$A:$E,2,FALSE())</f>
        <v>#N/A</v>
      </c>
      <c r="D98" s="34" t="e">
        <f>VLOOKUP(B98,BDD!$A:$E,3,FALSE())</f>
        <v>#N/A</v>
      </c>
      <c r="E98" s="34" t="e">
        <f>VLOOKUP(B98,BDD!$A:$E,4,FALSE())</f>
        <v>#N/A</v>
      </c>
      <c r="F98" s="34" t="e">
        <f>VLOOKUP(B98,BDD!$A:$E,5,FALSE())</f>
        <v>#N/A</v>
      </c>
      <c r="G98" s="34" t="e">
        <f>VLOOKUP(C98,BDD!$A:$E,5,FALSE())</f>
        <v>#N/A</v>
      </c>
      <c r="J98" s="69">
        <v>8</v>
      </c>
      <c r="K98" s="72"/>
      <c r="L98" s="34" t="e">
        <f>VLOOKUP(K98,BDD!$A:$E,2,FALSE())</f>
        <v>#N/A</v>
      </c>
      <c r="M98" s="34" t="e">
        <f>VLOOKUP(K98,BDD!$A:$E,3,FALSE())</f>
        <v>#N/A</v>
      </c>
      <c r="N98" s="34" t="e">
        <f>VLOOKUP(K98,BDD!$A:$E,4,FALSE())</f>
        <v>#N/A</v>
      </c>
      <c r="O98" s="34" t="e">
        <f>VLOOKUP(K98,BDD!$A:$E,5,FALSE())</f>
        <v>#N/A</v>
      </c>
      <c r="P98" s="34" t="e">
        <f>VLOOKUP(L98,BDD!$A:$E,5,FALSE())</f>
        <v>#N/A</v>
      </c>
    </row>
    <row r="99" spans="1:16" ht="15">
      <c r="A99" s="69">
        <v>9</v>
      </c>
      <c r="B99" s="73"/>
      <c r="C99" s="34" t="e">
        <f>VLOOKUP(B99,BDD!$A:$E,2,FALSE())</f>
        <v>#N/A</v>
      </c>
      <c r="D99" s="34" t="e">
        <f>VLOOKUP(B99,BDD!$A:$E,3,FALSE())</f>
        <v>#N/A</v>
      </c>
      <c r="E99" s="34" t="e">
        <f>VLOOKUP(B99,BDD!$A:$E,4,FALSE())</f>
        <v>#N/A</v>
      </c>
      <c r="F99" s="34" t="e">
        <f>VLOOKUP(B99,BDD!$A:$E,5,FALSE())</f>
        <v>#N/A</v>
      </c>
      <c r="G99" s="34" t="e">
        <f>VLOOKUP(C99,BDD!$A:$E,5,FALSE())</f>
        <v>#N/A</v>
      </c>
      <c r="J99" s="69">
        <v>9</v>
      </c>
      <c r="K99" s="73"/>
      <c r="L99" s="34" t="e">
        <f>VLOOKUP(K99,BDD!$A:$E,2,FALSE())</f>
        <v>#N/A</v>
      </c>
      <c r="M99" s="34" t="e">
        <f>VLOOKUP(K99,BDD!$A:$E,3,FALSE())</f>
        <v>#N/A</v>
      </c>
      <c r="N99" s="34" t="e">
        <f>VLOOKUP(K99,BDD!$A:$E,4,FALSE())</f>
        <v>#N/A</v>
      </c>
      <c r="O99" s="34" t="e">
        <f>VLOOKUP(K99,BDD!$A:$E,5,FALSE())</f>
        <v>#N/A</v>
      </c>
      <c r="P99" s="34" t="e">
        <f>VLOOKUP(L99,BDD!$A:$E,5,FALSE())</f>
        <v>#N/A</v>
      </c>
    </row>
    <row r="100" spans="1:16" ht="15"/>
    <row r="101" spans="1:16" ht="15">
      <c r="A101" s="139">
        <v>17</v>
      </c>
      <c r="B101" s="70" t="s">
        <v>226</v>
      </c>
      <c r="C101" s="140"/>
      <c r="D101" s="140"/>
      <c r="E101" s="140"/>
      <c r="F101" s="140"/>
      <c r="G101" s="71"/>
      <c r="J101" s="139">
        <v>18</v>
      </c>
      <c r="K101" s="70" t="s">
        <v>226</v>
      </c>
      <c r="L101" s="140"/>
      <c r="M101" s="140"/>
      <c r="N101" s="140"/>
      <c r="O101" s="140"/>
      <c r="P101" s="71"/>
    </row>
    <row r="102" spans="1:16" ht="15">
      <c r="A102" s="139"/>
      <c r="B102" s="70" t="s">
        <v>195</v>
      </c>
      <c r="C102" s="70" t="s">
        <v>196</v>
      </c>
      <c r="D102" s="70" t="s">
        <v>197</v>
      </c>
      <c r="E102" s="70" t="s">
        <v>198</v>
      </c>
      <c r="F102" s="70" t="s">
        <v>199</v>
      </c>
      <c r="G102" s="70" t="s">
        <v>229</v>
      </c>
      <c r="J102" s="139"/>
      <c r="K102" s="70" t="s">
        <v>195</v>
      </c>
      <c r="L102" s="70" t="s">
        <v>196</v>
      </c>
      <c r="M102" s="70" t="s">
        <v>197</v>
      </c>
      <c r="N102" s="70" t="s">
        <v>198</v>
      </c>
      <c r="O102" s="70" t="s">
        <v>199</v>
      </c>
      <c r="P102" s="70" t="s">
        <v>229</v>
      </c>
    </row>
    <row r="103" spans="1:16" ht="15">
      <c r="A103" s="69">
        <v>1</v>
      </c>
      <c r="B103" s="72"/>
      <c r="C103" s="34" t="e">
        <f>VLOOKUP(B103,BDD!$A:$E,2,FALSE())</f>
        <v>#N/A</v>
      </c>
      <c r="D103" s="34" t="e">
        <f>VLOOKUP(B103,BDD!$A:$E,3,FALSE())</f>
        <v>#N/A</v>
      </c>
      <c r="E103" s="34" t="e">
        <f>VLOOKUP(B103,BDD!$A:$E,4,FALSE())</f>
        <v>#N/A</v>
      </c>
      <c r="F103" s="34" t="e">
        <f>VLOOKUP(B103,BDD!$A:$E,5,FALSE())</f>
        <v>#N/A</v>
      </c>
      <c r="G103" s="34" t="e">
        <f>VLOOKUP(C103,BDD!$A:$E,5,FALSE())</f>
        <v>#N/A</v>
      </c>
      <c r="J103" s="69">
        <v>1</v>
      </c>
      <c r="K103" s="72"/>
      <c r="L103" s="34" t="e">
        <f>VLOOKUP(K103,BDD!$A:$E,2,FALSE())</f>
        <v>#N/A</v>
      </c>
      <c r="M103" s="34" t="e">
        <f>VLOOKUP(K103,BDD!$A:$E,3,FALSE())</f>
        <v>#N/A</v>
      </c>
      <c r="N103" s="34" t="e">
        <f>VLOOKUP(K103,BDD!$A:$E,4,FALSE())</f>
        <v>#N/A</v>
      </c>
      <c r="O103" s="34" t="e">
        <f>VLOOKUP(K103,BDD!$A:$E,5,FALSE())</f>
        <v>#N/A</v>
      </c>
      <c r="P103" s="34" t="e">
        <f>VLOOKUP(L103,BDD!$A:$E,5,FALSE())</f>
        <v>#N/A</v>
      </c>
    </row>
    <row r="104" spans="1:16" ht="15">
      <c r="A104" s="69">
        <v>2</v>
      </c>
      <c r="B104" s="72"/>
      <c r="C104" s="34" t="e">
        <f>VLOOKUP(B104,BDD!$A:$E,2,FALSE())</f>
        <v>#N/A</v>
      </c>
      <c r="D104" s="34" t="e">
        <f>VLOOKUP(B104,BDD!$A:$E,3,FALSE())</f>
        <v>#N/A</v>
      </c>
      <c r="E104" s="34" t="e">
        <f>VLOOKUP(B104,BDD!$A:$E,4,FALSE())</f>
        <v>#N/A</v>
      </c>
      <c r="F104" s="34" t="e">
        <f>VLOOKUP(B104,BDD!$A:$E,5,FALSE())</f>
        <v>#N/A</v>
      </c>
      <c r="G104" s="34" t="e">
        <f>VLOOKUP(C104,BDD!$A:$E,5,FALSE())</f>
        <v>#N/A</v>
      </c>
      <c r="J104" s="69">
        <v>2</v>
      </c>
      <c r="K104" s="72"/>
      <c r="L104" s="34" t="e">
        <f>VLOOKUP(K104,BDD!$A:$E,2,FALSE())</f>
        <v>#N/A</v>
      </c>
      <c r="M104" s="34" t="e">
        <f>VLOOKUP(K104,BDD!$A:$E,3,FALSE())</f>
        <v>#N/A</v>
      </c>
      <c r="N104" s="34" t="e">
        <f>VLOOKUP(K104,BDD!$A:$E,4,FALSE())</f>
        <v>#N/A</v>
      </c>
      <c r="O104" s="34" t="e">
        <f>VLOOKUP(K104,BDD!$A:$E,5,FALSE())</f>
        <v>#N/A</v>
      </c>
      <c r="P104" s="34" t="e">
        <f>VLOOKUP(L104,BDD!$A:$E,5,FALSE())</f>
        <v>#N/A</v>
      </c>
    </row>
    <row r="105" spans="1:16" ht="15">
      <c r="A105" s="69">
        <v>3</v>
      </c>
      <c r="B105" s="72"/>
      <c r="C105" s="34" t="e">
        <f>VLOOKUP(B105,BDD!$A:$E,2,FALSE())</f>
        <v>#N/A</v>
      </c>
      <c r="D105" s="34" t="e">
        <f>VLOOKUP(B105,BDD!$A:$E,3,FALSE())</f>
        <v>#N/A</v>
      </c>
      <c r="E105" s="34" t="e">
        <f>VLOOKUP(B105,BDD!$A:$E,4,FALSE())</f>
        <v>#N/A</v>
      </c>
      <c r="F105" s="34" t="e">
        <f>VLOOKUP(B105,BDD!$A:$E,5,FALSE())</f>
        <v>#N/A</v>
      </c>
      <c r="G105" s="34" t="e">
        <f>VLOOKUP(C105,BDD!$A:$E,5,FALSE())</f>
        <v>#N/A</v>
      </c>
      <c r="J105" s="69">
        <v>3</v>
      </c>
      <c r="K105" s="72"/>
      <c r="L105" s="34" t="e">
        <f>VLOOKUP(K105,BDD!$A:$E,2,FALSE())</f>
        <v>#N/A</v>
      </c>
      <c r="M105" s="34" t="e">
        <f>VLOOKUP(K105,BDD!$A:$E,3,FALSE())</f>
        <v>#N/A</v>
      </c>
      <c r="N105" s="34" t="e">
        <f>VLOOKUP(K105,BDD!$A:$E,4,FALSE())</f>
        <v>#N/A</v>
      </c>
      <c r="O105" s="34" t="e">
        <f>VLOOKUP(K105,BDD!$A:$E,5,FALSE())</f>
        <v>#N/A</v>
      </c>
      <c r="P105" s="34" t="e">
        <f>VLOOKUP(L105,BDD!$A:$E,5,FALSE())</f>
        <v>#N/A</v>
      </c>
    </row>
    <row r="106" spans="1:16" ht="15">
      <c r="A106" s="69">
        <v>4</v>
      </c>
      <c r="B106" s="72"/>
      <c r="C106" s="34" t="e">
        <f>VLOOKUP(B106,BDD!$A:$E,2,FALSE())</f>
        <v>#N/A</v>
      </c>
      <c r="D106" s="34" t="e">
        <f>VLOOKUP(B106,BDD!$A:$E,3,FALSE())</f>
        <v>#N/A</v>
      </c>
      <c r="E106" s="34" t="e">
        <f>VLOOKUP(B106,BDD!$A:$E,4,FALSE())</f>
        <v>#N/A</v>
      </c>
      <c r="F106" s="34" t="e">
        <f>VLOOKUP(B106,BDD!$A:$E,5,FALSE())</f>
        <v>#N/A</v>
      </c>
      <c r="G106" s="34" t="e">
        <f>VLOOKUP(C106,BDD!$A:$E,5,FALSE())</f>
        <v>#N/A</v>
      </c>
      <c r="J106" s="69">
        <v>4</v>
      </c>
      <c r="K106" s="72"/>
      <c r="L106" s="34" t="e">
        <f>VLOOKUP(K106,BDD!$A:$E,2,FALSE())</f>
        <v>#N/A</v>
      </c>
      <c r="M106" s="34" t="e">
        <f>VLOOKUP(K106,BDD!$A:$E,3,FALSE())</f>
        <v>#N/A</v>
      </c>
      <c r="N106" s="34" t="e">
        <f>VLOOKUP(K106,BDD!$A:$E,4,FALSE())</f>
        <v>#N/A</v>
      </c>
      <c r="O106" s="34" t="e">
        <f>VLOOKUP(K106,BDD!$A:$E,5,FALSE())</f>
        <v>#N/A</v>
      </c>
      <c r="P106" s="34" t="e">
        <f>VLOOKUP(L106,BDD!$A:$E,5,FALSE())</f>
        <v>#N/A</v>
      </c>
    </row>
    <row r="107" spans="1:16" ht="15">
      <c r="A107" s="69">
        <v>5</v>
      </c>
      <c r="B107" s="72"/>
      <c r="C107" s="34" t="e">
        <f>VLOOKUP(B107,BDD!$A:$E,2,FALSE())</f>
        <v>#N/A</v>
      </c>
      <c r="D107" s="34" t="e">
        <f>VLOOKUP(B107,BDD!$A:$E,3,FALSE())</f>
        <v>#N/A</v>
      </c>
      <c r="E107" s="34" t="e">
        <f>VLOOKUP(B107,BDD!$A:$E,4,FALSE())</f>
        <v>#N/A</v>
      </c>
      <c r="F107" s="34" t="e">
        <f>VLOOKUP(B107,BDD!$A:$E,5,FALSE())</f>
        <v>#N/A</v>
      </c>
      <c r="G107" s="34" t="e">
        <f>VLOOKUP(C107,BDD!$A:$E,5,FALSE())</f>
        <v>#N/A</v>
      </c>
      <c r="J107" s="69">
        <v>5</v>
      </c>
      <c r="K107" s="72"/>
      <c r="L107" s="34" t="e">
        <f>VLOOKUP(K107,BDD!$A:$E,2,FALSE())</f>
        <v>#N/A</v>
      </c>
      <c r="M107" s="34" t="e">
        <f>VLOOKUP(K107,BDD!$A:$E,3,FALSE())</f>
        <v>#N/A</v>
      </c>
      <c r="N107" s="34" t="e">
        <f>VLOOKUP(K107,BDD!$A:$E,4,FALSE())</f>
        <v>#N/A</v>
      </c>
      <c r="O107" s="34" t="e">
        <f>VLOOKUP(K107,BDD!$A:$E,5,FALSE())</f>
        <v>#N/A</v>
      </c>
      <c r="P107" s="34" t="e">
        <f>VLOOKUP(L107,BDD!$A:$E,5,FALSE())</f>
        <v>#N/A</v>
      </c>
    </row>
    <row r="108" spans="1:16" ht="15">
      <c r="A108" s="69">
        <v>6</v>
      </c>
      <c r="B108" s="72"/>
      <c r="C108" s="34" t="e">
        <f>VLOOKUP(B108,BDD!$A:$E,2,FALSE())</f>
        <v>#N/A</v>
      </c>
      <c r="D108" s="34" t="e">
        <f>VLOOKUP(B108,BDD!$A:$E,3,FALSE())</f>
        <v>#N/A</v>
      </c>
      <c r="E108" s="34" t="e">
        <f>VLOOKUP(B108,BDD!$A:$E,4,FALSE())</f>
        <v>#N/A</v>
      </c>
      <c r="F108" s="34" t="e">
        <f>VLOOKUP(B108,BDD!$A:$E,5,FALSE())</f>
        <v>#N/A</v>
      </c>
      <c r="G108" s="34" t="e">
        <f>VLOOKUP(C108,BDD!$A:$E,5,FALSE())</f>
        <v>#N/A</v>
      </c>
      <c r="J108" s="69">
        <v>6</v>
      </c>
      <c r="K108" s="72"/>
      <c r="L108" s="34" t="e">
        <f>VLOOKUP(K108,BDD!$A:$E,2,FALSE())</f>
        <v>#N/A</v>
      </c>
      <c r="M108" s="34" t="e">
        <f>VLOOKUP(K108,BDD!$A:$E,3,FALSE())</f>
        <v>#N/A</v>
      </c>
      <c r="N108" s="34" t="e">
        <f>VLOOKUP(K108,BDD!$A:$E,4,FALSE())</f>
        <v>#N/A</v>
      </c>
      <c r="O108" s="34" t="e">
        <f>VLOOKUP(K108,BDD!$A:$E,5,FALSE())</f>
        <v>#N/A</v>
      </c>
      <c r="P108" s="34" t="e">
        <f>VLOOKUP(L108,BDD!$A:$E,5,FALSE())</f>
        <v>#N/A</v>
      </c>
    </row>
    <row r="109" spans="1:16" ht="15">
      <c r="A109" s="69">
        <v>7</v>
      </c>
      <c r="B109" s="72"/>
      <c r="C109" s="34" t="e">
        <f>VLOOKUP(B109,BDD!$A:$E,2,FALSE())</f>
        <v>#N/A</v>
      </c>
      <c r="D109" s="34" t="e">
        <f>VLOOKUP(B109,BDD!$A:$E,3,FALSE())</f>
        <v>#N/A</v>
      </c>
      <c r="E109" s="34" t="e">
        <f>VLOOKUP(B109,BDD!$A:$E,4,FALSE())</f>
        <v>#N/A</v>
      </c>
      <c r="F109" s="34" t="e">
        <f>VLOOKUP(B109,BDD!$A:$E,5,FALSE())</f>
        <v>#N/A</v>
      </c>
      <c r="G109" s="34" t="e">
        <f>VLOOKUP(C109,BDD!$A:$E,5,FALSE())</f>
        <v>#N/A</v>
      </c>
      <c r="J109" s="69">
        <v>7</v>
      </c>
      <c r="K109" s="72"/>
      <c r="L109" s="34" t="e">
        <f>VLOOKUP(K109,BDD!$A:$E,2,FALSE())</f>
        <v>#N/A</v>
      </c>
      <c r="M109" s="34" t="e">
        <f>VLOOKUP(K109,BDD!$A:$E,3,FALSE())</f>
        <v>#N/A</v>
      </c>
      <c r="N109" s="34" t="e">
        <f>VLOOKUP(K109,BDD!$A:$E,4,FALSE())</f>
        <v>#N/A</v>
      </c>
      <c r="O109" s="34" t="e">
        <f>VLOOKUP(K109,BDD!$A:$E,5,FALSE())</f>
        <v>#N/A</v>
      </c>
      <c r="P109" s="34" t="e">
        <f>VLOOKUP(L109,BDD!$A:$E,5,FALSE())</f>
        <v>#N/A</v>
      </c>
    </row>
    <row r="110" spans="1:16" ht="15">
      <c r="A110" s="69">
        <v>8</v>
      </c>
      <c r="B110" s="72"/>
      <c r="C110" s="34" t="e">
        <f>VLOOKUP(B110,BDD!$A:$E,2,FALSE())</f>
        <v>#N/A</v>
      </c>
      <c r="D110" s="34" t="e">
        <f>VLOOKUP(B110,BDD!$A:$E,3,FALSE())</f>
        <v>#N/A</v>
      </c>
      <c r="E110" s="34" t="e">
        <f>VLOOKUP(B110,BDD!$A:$E,4,FALSE())</f>
        <v>#N/A</v>
      </c>
      <c r="F110" s="34" t="e">
        <f>VLOOKUP(B110,BDD!$A:$E,5,FALSE())</f>
        <v>#N/A</v>
      </c>
      <c r="G110" s="34" t="e">
        <f>VLOOKUP(C110,BDD!$A:$E,5,FALSE())</f>
        <v>#N/A</v>
      </c>
      <c r="J110" s="69">
        <v>8</v>
      </c>
      <c r="K110" s="72"/>
      <c r="L110" s="34" t="e">
        <f>VLOOKUP(K110,BDD!$A:$E,2,FALSE())</f>
        <v>#N/A</v>
      </c>
      <c r="M110" s="34" t="e">
        <f>VLOOKUP(K110,BDD!$A:$E,3,FALSE())</f>
        <v>#N/A</v>
      </c>
      <c r="N110" s="34" t="e">
        <f>VLOOKUP(K110,BDD!$A:$E,4,FALSE())</f>
        <v>#N/A</v>
      </c>
      <c r="O110" s="34" t="e">
        <f>VLOOKUP(K110,BDD!$A:$E,5,FALSE())</f>
        <v>#N/A</v>
      </c>
      <c r="P110" s="34" t="e">
        <f>VLOOKUP(L110,BDD!$A:$E,5,FALSE())</f>
        <v>#N/A</v>
      </c>
    </row>
    <row r="111" spans="1:16" ht="15">
      <c r="A111" s="69">
        <v>9</v>
      </c>
      <c r="B111" s="73"/>
      <c r="C111" s="34" t="e">
        <f>VLOOKUP(B111,BDD!$A:$E,2,FALSE())</f>
        <v>#N/A</v>
      </c>
      <c r="D111" s="34" t="e">
        <f>VLOOKUP(B111,BDD!$A:$E,3,FALSE())</f>
        <v>#N/A</v>
      </c>
      <c r="E111" s="34" t="e">
        <f>VLOOKUP(B111,BDD!$A:$E,4,FALSE())</f>
        <v>#N/A</v>
      </c>
      <c r="F111" s="34" t="e">
        <f>VLOOKUP(B111,BDD!$A:$E,5,FALSE())</f>
        <v>#N/A</v>
      </c>
      <c r="G111" s="34" t="e">
        <f>VLOOKUP(C111,BDD!$A:$E,5,FALSE())</f>
        <v>#N/A</v>
      </c>
      <c r="J111" s="69">
        <v>9</v>
      </c>
      <c r="K111" s="73"/>
      <c r="L111" s="34" t="e">
        <f>VLOOKUP(K111,BDD!$A:$E,2,FALSE())</f>
        <v>#N/A</v>
      </c>
      <c r="M111" s="34" t="e">
        <f>VLOOKUP(K111,BDD!$A:$E,3,FALSE())</f>
        <v>#N/A</v>
      </c>
      <c r="N111" s="34" t="e">
        <f>VLOOKUP(K111,BDD!$A:$E,4,FALSE())</f>
        <v>#N/A</v>
      </c>
      <c r="O111" s="34" t="e">
        <f>VLOOKUP(K111,BDD!$A:$E,5,FALSE())</f>
        <v>#N/A</v>
      </c>
      <c r="P111" s="34" t="e">
        <f>VLOOKUP(L111,BDD!$A:$E,5,FALSE())</f>
        <v>#N/A</v>
      </c>
    </row>
  </sheetData>
  <mergeCells count="38">
    <mergeCell ref="A1:M1"/>
    <mergeCell ref="A3:M3"/>
    <mergeCell ref="A5:A6"/>
    <mergeCell ref="C5:F5"/>
    <mergeCell ref="J5:J6"/>
    <mergeCell ref="L5:O5"/>
    <mergeCell ref="A17:A18"/>
    <mergeCell ref="C17:F17"/>
    <mergeCell ref="J17:J18"/>
    <mergeCell ref="L17:O17"/>
    <mergeCell ref="A29:A30"/>
    <mergeCell ref="C29:F29"/>
    <mergeCell ref="J29:J30"/>
    <mergeCell ref="L29:O29"/>
    <mergeCell ref="A41:A42"/>
    <mergeCell ref="C41:F41"/>
    <mergeCell ref="J41:J42"/>
    <mergeCell ref="L41:O41"/>
    <mergeCell ref="A53:A54"/>
    <mergeCell ref="C53:F53"/>
    <mergeCell ref="J53:J54"/>
    <mergeCell ref="L53:O53"/>
    <mergeCell ref="A65:A66"/>
    <mergeCell ref="C65:F65"/>
    <mergeCell ref="J65:J66"/>
    <mergeCell ref="L65:O65"/>
    <mergeCell ref="A77:A78"/>
    <mergeCell ref="C77:F77"/>
    <mergeCell ref="J77:J78"/>
    <mergeCell ref="L77:O77"/>
    <mergeCell ref="A89:A90"/>
    <mergeCell ref="C89:F89"/>
    <mergeCell ref="J89:J90"/>
    <mergeCell ref="L89:O89"/>
    <mergeCell ref="A101:A102"/>
    <mergeCell ref="C101:F101"/>
    <mergeCell ref="J101:J102"/>
    <mergeCell ref="L101:O101"/>
  </mergeCells>
  <hyperlinks>
    <hyperlink ref="A1" location="ACCUEIL!A1" display="#ACCUEIL.A1" xr:uid="{00000000-0004-0000-0500-000000000000}"/>
  </hyperlinks>
  <pageMargins left="0.7" right="0.7" top="0.75" bottom="0.75" header="0.511811023622047" footer="0.511811023622047"/>
  <pageSetup paperSize="9" scale="54" orientation="portrait" horizontalDpi="300" verticalDpi="300"/>
  <rowBreaks count="1" manualBreakCount="1">
    <brk id="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</sheetPr>
  <dimension ref="A1:Y114"/>
  <sheetViews>
    <sheetView zoomScale="60" zoomScaleNormal="60" workbookViewId="0">
      <selection activeCell="N123" sqref="N123"/>
    </sheetView>
  </sheetViews>
  <sheetFormatPr baseColWidth="10" defaultColWidth="10.42578125" defaultRowHeight="14.25" customHeight="1"/>
  <cols>
    <col min="1" max="1" width="9" style="1" customWidth="1"/>
    <col min="2" max="2" width="33.42578125" style="1" customWidth="1"/>
    <col min="3" max="4" width="6.5703125" style="1" customWidth="1"/>
    <col min="5" max="5" width="10.85546875" style="1" customWidth="1"/>
    <col min="6" max="8" width="6.5703125" style="1" customWidth="1"/>
    <col min="9" max="9" width="10.5703125" style="1" customWidth="1"/>
    <col min="10" max="12" width="6.5703125" style="1" customWidth="1"/>
    <col min="14" max="16" width="6.5703125" style="1" customWidth="1"/>
    <col min="17" max="17" width="10.5703125" style="1" customWidth="1"/>
    <col min="18" max="20" width="6.5703125" style="1" customWidth="1"/>
    <col min="21" max="21" width="11.140625" style="1" customWidth="1"/>
    <col min="22" max="24" width="6.5703125" style="1" customWidth="1"/>
    <col min="25" max="25" width="10.85546875" style="1" customWidth="1"/>
  </cols>
  <sheetData>
    <row r="1" spans="1:25" ht="30" customHeight="1">
      <c r="A1" s="133" t="str">
        <f>IF(ACCUEIL!D3="","Renseignez le nom de la compétition sur la page d'acceuil",ACCUEIL!D3)</f>
        <v>Renseignez le nom de la compétition sur la page d'acceuil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3" spans="1:25" ht="30" customHeight="1">
      <c r="A3" s="134" t="s">
        <v>258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1:25" ht="38.25" customHeight="1">
      <c r="A5" s="147" t="s">
        <v>259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</row>
    <row r="6" spans="1:25" ht="15">
      <c r="A6" s="144" t="s">
        <v>259</v>
      </c>
      <c r="B6" s="145" t="s">
        <v>260</v>
      </c>
      <c r="C6" s="145"/>
      <c r="D6" s="145"/>
      <c r="E6" s="145"/>
      <c r="F6" s="145" t="s">
        <v>261</v>
      </c>
      <c r="G6" s="145"/>
      <c r="H6" s="145"/>
      <c r="I6" s="145"/>
      <c r="J6" s="145" t="s">
        <v>262</v>
      </c>
      <c r="K6" s="145"/>
      <c r="L6" s="145"/>
      <c r="M6" s="145"/>
      <c r="N6" s="145" t="s">
        <v>263</v>
      </c>
      <c r="O6" s="145"/>
      <c r="P6" s="145"/>
      <c r="Q6" s="145"/>
      <c r="R6" s="145" t="s">
        <v>264</v>
      </c>
      <c r="S6" s="145"/>
      <c r="T6" s="145"/>
      <c r="U6" s="145"/>
      <c r="V6" s="145" t="s">
        <v>265</v>
      </c>
      <c r="W6" s="145"/>
      <c r="X6" s="145"/>
      <c r="Y6" s="145"/>
    </row>
    <row r="7" spans="1:25" ht="15">
      <c r="A7" s="144"/>
      <c r="B7" s="146" t="s">
        <v>193</v>
      </c>
      <c r="C7" s="146"/>
      <c r="D7" s="146"/>
      <c r="E7" s="146"/>
      <c r="F7" s="146" t="s">
        <v>194</v>
      </c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</row>
    <row r="8" spans="1:25" ht="15" hidden="1">
      <c r="A8" s="144"/>
      <c r="B8" s="142" t="str">
        <f>VLOOKUP(B7,DONNEESJG!$A$2:$B$19,2,FALSE())</f>
        <v>EQJG1</v>
      </c>
      <c r="C8" s="142"/>
      <c r="D8" s="142"/>
      <c r="E8" s="142"/>
      <c r="F8" s="142" t="str">
        <f>VLOOKUP(F7,DONNEESJG!$A$2:$B$19,2,FALSE())</f>
        <v>EQJG2</v>
      </c>
      <c r="G8" s="142"/>
      <c r="H8" s="142"/>
      <c r="I8" s="142"/>
      <c r="J8" s="142" t="e">
        <f>VLOOKUP(J7,DONNEESJG!$A$2:$B$19,2,FALSE())</f>
        <v>#N/A</v>
      </c>
      <c r="K8" s="142"/>
      <c r="L8" s="142"/>
      <c r="M8" s="142"/>
      <c r="N8" s="142" t="e">
        <f>VLOOKUP(N7,DONNEESJG!$A$2:$B$19,2,FALSE())</f>
        <v>#N/A</v>
      </c>
      <c r="O8" s="142"/>
      <c r="P8" s="142"/>
      <c r="Q8" s="142"/>
      <c r="R8" s="142" t="e">
        <f>VLOOKUP(R7,DONNEESJG!$A$2:$B$19,2,FALSE())</f>
        <v>#N/A</v>
      </c>
      <c r="S8" s="142"/>
      <c r="T8" s="142"/>
      <c r="U8" s="142"/>
      <c r="V8" s="142" t="e">
        <f>VLOOKUP(V7,DONNEESJG!$A$2:$B$19,2,FALSE())</f>
        <v>#N/A</v>
      </c>
      <c r="W8" s="142"/>
      <c r="X8" s="142"/>
      <c r="Y8" s="142"/>
    </row>
    <row r="9" spans="1:25" ht="15">
      <c r="A9" s="144"/>
      <c r="B9" s="74" t="s">
        <v>266</v>
      </c>
      <c r="C9" s="75" t="s">
        <v>267</v>
      </c>
      <c r="D9" s="75" t="s">
        <v>268</v>
      </c>
      <c r="E9" s="76" t="s">
        <v>269</v>
      </c>
      <c r="F9" s="74" t="s">
        <v>266</v>
      </c>
      <c r="G9" s="75" t="s">
        <v>267</v>
      </c>
      <c r="H9" s="75" t="s">
        <v>268</v>
      </c>
      <c r="I9" s="76" t="s">
        <v>269</v>
      </c>
      <c r="J9" s="74" t="s">
        <v>266</v>
      </c>
      <c r="K9" s="75" t="s">
        <v>267</v>
      </c>
      <c r="L9" s="75" t="s">
        <v>268</v>
      </c>
      <c r="M9" s="76" t="s">
        <v>269</v>
      </c>
      <c r="N9" s="74" t="s">
        <v>266</v>
      </c>
      <c r="O9" s="75" t="s">
        <v>267</v>
      </c>
      <c r="P9" s="75" t="s">
        <v>268</v>
      </c>
      <c r="Q9" s="76" t="s">
        <v>269</v>
      </c>
      <c r="R9" s="74" t="s">
        <v>266</v>
      </c>
      <c r="S9" s="75" t="s">
        <v>267</v>
      </c>
      <c r="T9" s="75" t="s">
        <v>268</v>
      </c>
      <c r="U9" s="76" t="s">
        <v>269</v>
      </c>
      <c r="V9" s="74" t="s">
        <v>266</v>
      </c>
      <c r="W9" s="75" t="s">
        <v>267</v>
      </c>
      <c r="X9" s="75" t="s">
        <v>268</v>
      </c>
      <c r="Y9" s="76" t="s">
        <v>269</v>
      </c>
    </row>
    <row r="10" spans="1:25" ht="15">
      <c r="A10" s="77" t="s">
        <v>270</v>
      </c>
      <c r="B10" s="78">
        <v>5</v>
      </c>
      <c r="C10" s="79">
        <v>7</v>
      </c>
      <c r="D10" s="79">
        <v>40</v>
      </c>
      <c r="E10" s="80">
        <f>IF(ISERROR(RM4004NH/((B10*60)+C10+(D10/100)))*100,"",(RM4004NH/((B10*60)+C10+(D10/100)))*100)</f>
        <v>76.385816525699425</v>
      </c>
      <c r="F10" s="78">
        <v>4</v>
      </c>
      <c r="G10" s="79">
        <v>22</v>
      </c>
      <c r="H10" s="79">
        <v>55</v>
      </c>
      <c r="I10" s="80">
        <f>IF(ISERROR(RM4004NH/((F10*60)+G10+(H10/100)))*100,"",(RM4004NH/((F10*60)+G10+(H10/100)))*100)</f>
        <v>89.434393448866871</v>
      </c>
      <c r="J10" s="78"/>
      <c r="K10" s="79"/>
      <c r="L10" s="79"/>
      <c r="M10" s="80" t="str">
        <f>IF(ISERROR(RM4004NH/((J10*60)+K10+(L10/100)))*100,"",(RM4004NH/((J10*60)+K10+(L10/100)))*100)</f>
        <v/>
      </c>
      <c r="N10" s="78"/>
      <c r="O10" s="79"/>
      <c r="P10" s="79"/>
      <c r="Q10" s="80" t="str">
        <f>IF(ISERROR(RM4004NH/((N10*60)+O10+(P10/100)))*100,"",(RM4004NH/((N10*60)+O10+(P10/100)))*100)</f>
        <v/>
      </c>
      <c r="R10" s="78"/>
      <c r="S10" s="79"/>
      <c r="T10" s="79"/>
      <c r="U10" s="80" t="str">
        <f>IF(ISERROR(RM4004NH/((R10*60)+S10+(T10/100)))*100,"",(RM4004NH/((R10*60)+S10+(T10/100)))*100)</f>
        <v/>
      </c>
      <c r="V10" s="78"/>
      <c r="W10" s="79"/>
      <c r="X10" s="79"/>
      <c r="Y10" s="80" t="str">
        <f>IF(ISERROR(RM4004NH/((V10*60)+W10+(X10/100)))*100,"",(RM4004NH/((V10*60)+W10+(X10/100)))*100)</f>
        <v/>
      </c>
    </row>
    <row r="11" spans="1:25" ht="36" hidden="1">
      <c r="A11" s="81" t="s">
        <v>271</v>
      </c>
      <c r="B11" s="155"/>
      <c r="C11" s="155"/>
      <c r="D11" s="155"/>
      <c r="E11" s="155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</row>
    <row r="12" spans="1:25" ht="36" hidden="1">
      <c r="A12" s="81" t="s">
        <v>272</v>
      </c>
      <c r="B12" s="154"/>
      <c r="C12" s="154"/>
      <c r="D12" s="154"/>
      <c r="E12" s="154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</row>
    <row r="13" spans="1:25" ht="36" hidden="1">
      <c r="A13" s="81" t="s">
        <v>273</v>
      </c>
      <c r="B13" s="154"/>
      <c r="C13" s="154"/>
      <c r="D13" s="154"/>
      <c r="E13" s="154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</row>
    <row r="14" spans="1:25" ht="36" hidden="1">
      <c r="A14" s="81" t="s">
        <v>274</v>
      </c>
      <c r="B14" s="154"/>
      <c r="C14" s="154"/>
      <c r="D14" s="154"/>
      <c r="E14" s="154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</row>
    <row r="15" spans="1:25" ht="36" hidden="1">
      <c r="A15" s="81" t="s">
        <v>275</v>
      </c>
      <c r="B15" s="154"/>
      <c r="C15" s="154"/>
      <c r="D15" s="154"/>
      <c r="E15" s="154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</row>
    <row r="16" spans="1:25" ht="36" hidden="1">
      <c r="A16" s="81" t="s">
        <v>276</v>
      </c>
      <c r="B16" s="155"/>
      <c r="C16" s="155"/>
      <c r="D16" s="155"/>
      <c r="E16" s="155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</row>
    <row r="17" spans="1:25" ht="36" hidden="1">
      <c r="A17" s="81" t="s">
        <v>277</v>
      </c>
      <c r="B17" s="154"/>
      <c r="C17" s="154"/>
      <c r="D17" s="154"/>
      <c r="E17" s="154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</row>
    <row r="18" spans="1:25" ht="36" hidden="1">
      <c r="A18" s="81" t="s">
        <v>278</v>
      </c>
      <c r="B18" s="154"/>
      <c r="C18" s="154"/>
      <c r="D18" s="154"/>
      <c r="E18" s="154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</row>
    <row r="19" spans="1:25" ht="15">
      <c r="A19" s="82" t="s">
        <v>279</v>
      </c>
      <c r="B19" s="78">
        <v>1</v>
      </c>
      <c r="C19" s="79">
        <v>14</v>
      </c>
      <c r="D19" s="79">
        <v>84</v>
      </c>
      <c r="E19" s="80">
        <f>IF(ISERROR(RM100PH/((B19*60)+C19+(D19/100)))*100,"",(RM100PH/((B19*60)+C19+(D19/100)))*100)</f>
        <v>63.749331908070552</v>
      </c>
      <c r="F19" s="78">
        <v>1</v>
      </c>
      <c r="G19" s="79">
        <v>0</v>
      </c>
      <c r="H19" s="79">
        <v>38</v>
      </c>
      <c r="I19" s="80">
        <f>IF(ISERROR(RM100PH/((F19*60)+G19+(H19/100)))*100,"",(RM100PH/((F19*60)+G19+(H19/100)))*100)</f>
        <v>79.016230539913877</v>
      </c>
      <c r="J19" s="78"/>
      <c r="K19" s="79"/>
      <c r="L19" s="79"/>
      <c r="M19" s="80" t="str">
        <f>IF(ISERROR(RM100PH/((J19*60)+K19+(L19/100)))*100,"",(RM100PH/((J19*60)+K19+(L19/100)))*100)</f>
        <v/>
      </c>
      <c r="N19" s="78"/>
      <c r="O19" s="79"/>
      <c r="P19" s="79"/>
      <c r="Q19" s="80" t="str">
        <f>IF(ISERROR(RM100PH/((N19*60)+O19+(P19/100)))*100,"",(RM100PH/((N19*60)+O19+(P19/100)))*100)</f>
        <v/>
      </c>
      <c r="R19" s="78"/>
      <c r="S19" s="79"/>
      <c r="T19" s="79"/>
      <c r="U19" s="80" t="str">
        <f>IF(ISERROR(RM100PH/((R19*60)+S19+(T19/100)))*100,"",(RM100PH/((R19*60)+S19+(T19/100)))*100)</f>
        <v/>
      </c>
      <c r="V19" s="78"/>
      <c r="W19" s="79"/>
      <c r="X19" s="79"/>
      <c r="Y19" s="80" t="str">
        <f>IF(ISERROR(RM100PH/((V19*60)+W19+(X19/100)))*100,"",(RM100PH/((V19*60)+W19+(X19/100)))*100)</f>
        <v/>
      </c>
    </row>
    <row r="20" spans="1:25" ht="36" hidden="1">
      <c r="A20" s="81" t="s">
        <v>280</v>
      </c>
      <c r="B20" s="152"/>
      <c r="C20" s="152"/>
      <c r="D20" s="152"/>
      <c r="E20" s="15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</row>
    <row r="21" spans="1:25" ht="36" hidden="1">
      <c r="A21" s="81" t="s">
        <v>281</v>
      </c>
      <c r="B21" s="153"/>
      <c r="C21" s="153"/>
      <c r="D21" s="153"/>
      <c r="E21" s="153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</row>
    <row r="22" spans="1:25" ht="15">
      <c r="A22" s="82" t="s">
        <v>282</v>
      </c>
      <c r="B22" s="78">
        <v>1</v>
      </c>
      <c r="C22" s="79">
        <v>14</v>
      </c>
      <c r="D22" s="79">
        <v>35</v>
      </c>
      <c r="E22" s="80">
        <f>IF(ISERROR(RM100DH/((B22*60)+C22+(D22/100)))*100,"",(RM100DH/((B22*60)+C22+(D22/100)))*100)</f>
        <v>65.00336247478144</v>
      </c>
      <c r="F22" s="78">
        <v>1</v>
      </c>
      <c r="G22" s="79">
        <v>2</v>
      </c>
      <c r="H22" s="79">
        <v>41</v>
      </c>
      <c r="I22" s="80">
        <f>IF(ISERROR(RM100DH/((F22*60)+G22+(H22/100)))*100,"",(RM100DH/((F22*60)+G22+(H22/100)))*100)</f>
        <v>77.439512898573952</v>
      </c>
      <c r="J22" s="78"/>
      <c r="K22" s="79"/>
      <c r="L22" s="79"/>
      <c r="M22" s="80" t="str">
        <f>IF(ISERROR(RM100DH/((J22*60)+K22+(L22/100)))*100,"",(RM100DH/((J22*60)+K22+(L22/100)))*100)</f>
        <v/>
      </c>
      <c r="N22" s="78"/>
      <c r="O22" s="79"/>
      <c r="P22" s="79"/>
      <c r="Q22" s="80" t="str">
        <f>IF(ISERROR(RM100DH/((N22*60)+O22+(P22/100)))*100,"",(RM100DH/((N22*60)+O22+(P22/100)))*100)</f>
        <v/>
      </c>
      <c r="R22" s="78"/>
      <c r="S22" s="79"/>
      <c r="T22" s="79"/>
      <c r="U22" s="80" t="str">
        <f>IF(ISERROR(RM100DH/((R22*60)+S22+(T22/100)))*100,"",(RM100DH/((R22*60)+S22+(T22/100)))*100)</f>
        <v/>
      </c>
      <c r="V22" s="78"/>
      <c r="W22" s="79"/>
      <c r="X22" s="79"/>
      <c r="Y22" s="80" t="str">
        <f>IF(ISERROR(RM100DH/((V22*60)+W22+(X22/100)))*100,"",(RM100DH/((V22*60)+W22+(X22/100)))*100)</f>
        <v/>
      </c>
    </row>
    <row r="23" spans="1:25" ht="28.5" hidden="1">
      <c r="A23" s="81" t="s">
        <v>283</v>
      </c>
      <c r="B23" s="150"/>
      <c r="C23" s="150"/>
      <c r="D23" s="150"/>
      <c r="E23" s="150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</row>
    <row r="24" spans="1:25" ht="28.5" hidden="1">
      <c r="A24" s="81" t="s">
        <v>284</v>
      </c>
      <c r="B24" s="151"/>
      <c r="C24" s="151"/>
      <c r="D24" s="151"/>
      <c r="E24" s="151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</row>
    <row r="25" spans="1:25" ht="15">
      <c r="A25" s="82" t="s">
        <v>285</v>
      </c>
      <c r="B25" s="78">
        <v>1</v>
      </c>
      <c r="C25" s="79">
        <v>43</v>
      </c>
      <c r="D25" s="79">
        <v>43</v>
      </c>
      <c r="E25" s="80">
        <f>IF(ISERROR(RM100BH/((B25*60)+C25+(D25/100)))*100,"",(RM100BH/((B25*60)+C25+(D25/100)))*100)</f>
        <v>53.446775597022132</v>
      </c>
      <c r="F25" s="78">
        <v>1</v>
      </c>
      <c r="G25" s="79">
        <v>29</v>
      </c>
      <c r="H25" s="79">
        <v>47</v>
      </c>
      <c r="I25" s="80">
        <f>IF(ISERROR(RM100BH/((F25*60)+G25+(H25/100)))*100,"",(RM100BH/((F25*60)+G25+(H25/100)))*100)</f>
        <v>61.786073544204768</v>
      </c>
      <c r="J25" s="78"/>
      <c r="K25" s="79"/>
      <c r="L25" s="79"/>
      <c r="M25" s="80" t="str">
        <f>IF(ISERROR(RM100BH/((J25*60)+K25+(L25/100)))*100,"",(RM100BH/((J25*60)+K25+(L25/100)))*100)</f>
        <v/>
      </c>
      <c r="N25" s="78"/>
      <c r="O25" s="79"/>
      <c r="P25" s="79"/>
      <c r="Q25" s="80" t="str">
        <f>IF(ISERROR(RM100BH/((N25*60)+O25+(P25/100)))*100,"",(RM100BH/((N25*60)+O25+(P25/100)))*100)</f>
        <v/>
      </c>
      <c r="R25" s="78"/>
      <c r="S25" s="79"/>
      <c r="T25" s="79"/>
      <c r="U25" s="80" t="str">
        <f>IF(ISERROR(RM100BH/((R25*60)+S25+(T25/100)))*100,"",(RM100BH/((R25*60)+S25+(T25/100)))*100)</f>
        <v/>
      </c>
      <c r="V25" s="78"/>
      <c r="W25" s="79"/>
      <c r="X25" s="79"/>
      <c r="Y25" s="80" t="str">
        <f>IF(ISERROR(RM100BH/((V25*60)+W25+(X25/100)))*100,"",(RM100BH/((V25*60)+W25+(X25/100)))*100)</f>
        <v/>
      </c>
    </row>
    <row r="26" spans="1:25" ht="28.5" hidden="1">
      <c r="A26" s="81" t="s">
        <v>286</v>
      </c>
      <c r="B26" s="150"/>
      <c r="C26" s="150"/>
      <c r="D26" s="150"/>
      <c r="E26" s="150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</row>
    <row r="27" spans="1:25" ht="28.5" hidden="1">
      <c r="A27" s="81" t="s">
        <v>287</v>
      </c>
      <c r="B27" s="151"/>
      <c r="C27" s="151"/>
      <c r="D27" s="151"/>
      <c r="E27" s="151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</row>
    <row r="28" spans="1:25" ht="15">
      <c r="A28" s="82" t="s">
        <v>288</v>
      </c>
      <c r="B28" s="78">
        <v>1</v>
      </c>
      <c r="C28" s="79">
        <v>7</v>
      </c>
      <c r="D28" s="79">
        <v>89</v>
      </c>
      <c r="E28" s="80">
        <f>IF(ISERROR(RM100NLH/((B28*60)+C28+(D28/100)))*100,"",(RM100NLH/((B28*60)+C28+(D28/100)))*100)</f>
        <v>66.048018854028584</v>
      </c>
      <c r="F28" s="78"/>
      <c r="G28" s="79">
        <v>56</v>
      </c>
      <c r="H28" s="79">
        <v>96</v>
      </c>
      <c r="I28" s="80">
        <f>IF(ISERROR(RM100NLH/((F28*60)+G28+(H28/100)))*100,"",(RM100NLH/((F28*60)+G28+(H28/100)))*100)</f>
        <v>78.721910112359552</v>
      </c>
      <c r="J28" s="78"/>
      <c r="K28" s="79"/>
      <c r="L28" s="79"/>
      <c r="M28" s="80" t="str">
        <f>IF(ISERROR(RM100NLH/((J28*60)+K28+(L28/100)))*100,"",(RM100NLH/((J28*60)+K28+(L28/100)))*100)</f>
        <v/>
      </c>
      <c r="N28" s="78"/>
      <c r="O28" s="79"/>
      <c r="P28" s="79"/>
      <c r="Q28" s="80" t="str">
        <f>IF(ISERROR(RM100NLH/((N28*60)+O28+(P28/100)))*100,"",(RM100NLH/((N28*60)+O28+(P28/100)))*100)</f>
        <v/>
      </c>
      <c r="R28" s="78"/>
      <c r="S28" s="79"/>
      <c r="T28" s="79"/>
      <c r="U28" s="80" t="str">
        <f>IF(ISERROR(RM100NLH/((R28*60)+S28+(T28/100)))*100,"",(RM100NLH/((R28*60)+S28+(T28/100)))*100)</f>
        <v/>
      </c>
      <c r="V28" s="78"/>
      <c r="W28" s="79"/>
      <c r="X28" s="79"/>
      <c r="Y28" s="80" t="str">
        <f>IF(ISERROR(RM100NLH/((V28*60)+W28+(X28/100)))*100,"",(RM100NLH/((V28*60)+W28+(X28/100)))*100)</f>
        <v/>
      </c>
    </row>
    <row r="29" spans="1:25" ht="28.5" hidden="1">
      <c r="A29" s="81" t="s">
        <v>289</v>
      </c>
      <c r="B29" s="150"/>
      <c r="C29" s="150"/>
      <c r="D29" s="150"/>
      <c r="E29" s="150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</row>
    <row r="30" spans="1:25" ht="28.5" hidden="1">
      <c r="A30" s="81" t="s">
        <v>290</v>
      </c>
      <c r="B30" s="151"/>
      <c r="C30" s="151"/>
      <c r="D30" s="151"/>
      <c r="E30" s="151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</row>
    <row r="31" spans="1:25" ht="15">
      <c r="A31" s="82" t="s">
        <v>291</v>
      </c>
      <c r="B31" s="78">
        <v>10</v>
      </c>
      <c r="C31" s="79">
        <v>37</v>
      </c>
      <c r="D31" s="79">
        <v>37</v>
      </c>
      <c r="E31" s="80">
        <f>IF(ISERROR(RM800NLH/((B31*60)+C31+(D31/100)))*100,"",(RM800NLH/((B31*60)+C31+(D31/100)))*100)</f>
        <v>69.105856880618788</v>
      </c>
      <c r="F31" s="78">
        <v>8</v>
      </c>
      <c r="G31" s="79">
        <v>55</v>
      </c>
      <c r="H31" s="79">
        <v>6</v>
      </c>
      <c r="I31" s="80">
        <f>IF(ISERROR(RM800NLH/((F31*60)+G31+(H31/100)))*100,"",(RM800NLH/((F31*60)+G31+(H31/100)))*100)</f>
        <v>82.319739842260688</v>
      </c>
      <c r="J31" s="78"/>
      <c r="K31" s="79"/>
      <c r="L31" s="79"/>
      <c r="M31" s="80" t="str">
        <f>IF(ISERROR(RM800NLH/((J31*60)+K31+(L31/100)))*100,"",(RM800NLH/((J31*60)+K31+(L31/100)))*100)</f>
        <v/>
      </c>
      <c r="N31" s="78"/>
      <c r="O31" s="79"/>
      <c r="P31" s="79"/>
      <c r="Q31" s="80" t="str">
        <f>IF(ISERROR(RM800NLH/((N31*60)+O31+(P31/100)))*100,"",(RM800NLH/((N31*60)+O31+(P31/100)))*100)</f>
        <v/>
      </c>
      <c r="R31" s="78"/>
      <c r="S31" s="79"/>
      <c r="T31" s="79"/>
      <c r="U31" s="80" t="str">
        <f>IF(ISERROR(RM800NLH/((R31*60)+S31+(T31/100)))*100,"",(RM800NLH/((R31*60)+S31+(T31/100)))*100)</f>
        <v/>
      </c>
      <c r="V31" s="78"/>
      <c r="W31" s="79"/>
      <c r="X31" s="79"/>
      <c r="Y31" s="80" t="str">
        <f>IF(ISERROR(RM800NLH/((V31*60)+W31+(X31/100)))*100,"",(RM800NLH/((V31*60)+W31+(X31/100)))*100)</f>
        <v/>
      </c>
    </row>
    <row r="32" spans="1:25" ht="28.5" hidden="1">
      <c r="A32" s="81" t="s">
        <v>292</v>
      </c>
      <c r="B32" s="150"/>
      <c r="C32" s="150"/>
      <c r="D32" s="150"/>
      <c r="E32" s="150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</row>
    <row r="33" spans="1:25" ht="28.5" hidden="1">
      <c r="A33" s="81" t="s">
        <v>293</v>
      </c>
      <c r="B33" s="148"/>
      <c r="C33" s="148"/>
      <c r="D33" s="148"/>
      <c r="E33" s="148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</row>
    <row r="34" spans="1:25" ht="28.5" hidden="1">
      <c r="A34" s="81" t="s">
        <v>294</v>
      </c>
      <c r="B34" s="148"/>
      <c r="C34" s="148"/>
      <c r="D34" s="148"/>
      <c r="E34" s="148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</row>
    <row r="35" spans="1:25" ht="28.5" hidden="1">
      <c r="A35" s="81" t="s">
        <v>295</v>
      </c>
      <c r="B35" s="148"/>
      <c r="C35" s="148"/>
      <c r="D35" s="148"/>
      <c r="E35" s="148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</row>
    <row r="36" spans="1:25" ht="28.5" hidden="1">
      <c r="A36" s="81" t="s">
        <v>296</v>
      </c>
      <c r="B36" s="148"/>
      <c r="C36" s="148"/>
      <c r="D36" s="148"/>
      <c r="E36" s="148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</row>
    <row r="37" spans="1:25" ht="28.5" hidden="1">
      <c r="A37" s="81" t="s">
        <v>297</v>
      </c>
      <c r="B37" s="148"/>
      <c r="C37" s="148"/>
      <c r="D37" s="148"/>
      <c r="E37" s="148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</row>
    <row r="38" spans="1:25" ht="28.5" hidden="1">
      <c r="A38" s="81" t="s">
        <v>298</v>
      </c>
      <c r="B38" s="148"/>
      <c r="C38" s="148"/>
      <c r="D38" s="148"/>
      <c r="E38" s="148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</row>
    <row r="39" spans="1:25" ht="28.5" hidden="1">
      <c r="A39" s="83" t="s">
        <v>299</v>
      </c>
      <c r="B39" s="148"/>
      <c r="C39" s="148"/>
      <c r="D39" s="148"/>
      <c r="E39" s="148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</row>
    <row r="40" spans="1:25" ht="15">
      <c r="A40" s="84" t="s">
        <v>300</v>
      </c>
      <c r="B40" s="141">
        <f>IF(ISERROR((4*E10)+E19+E22+E25+E28+(8*E31))/16,"",((4*E10)+E19+E22+E25+E28+(8*E31))/16)</f>
        <v>69.16485062385317</v>
      </c>
      <c r="C40" s="141"/>
      <c r="D40" s="141"/>
      <c r="E40" s="141"/>
      <c r="F40" s="141">
        <f>IF(ISERROR((4*I10)+I19+I22+I25+I28+(8*I31))/16,"",((4*I10)+I19+I22+I25+I28+(8*I31))/16)</f>
        <v>82.078701226787814</v>
      </c>
      <c r="G40" s="141"/>
      <c r="H40" s="141"/>
      <c r="I40" s="141"/>
      <c r="J40" s="141" t="str">
        <f>IF(ISERROR((4*M10)+M19+M22+M25+M28+(8*M31))/16,"",((4*M10)+M19+M22+M25+M28+(8*M31))/16)</f>
        <v/>
      </c>
      <c r="K40" s="141"/>
      <c r="L40" s="141"/>
      <c r="M40" s="141"/>
      <c r="N40" s="141" t="str">
        <f>IF(ISERROR((4*Q10)+Q19+Q22+Q25+Q28+(8*Q31))/16,"",((4*Q10)+Q19+Q22+Q25+Q28+(8*Q31))/16)</f>
        <v/>
      </c>
      <c r="O40" s="141"/>
      <c r="P40" s="141"/>
      <c r="Q40" s="141"/>
      <c r="R40" s="141" t="str">
        <f>IF(ISERROR((4*U10)+U19+U22+U25+U28+(8*U31))/16,"",((4*U10)+U19+U22+U25+U28+(8*U31))/16)</f>
        <v/>
      </c>
      <c r="S40" s="141"/>
      <c r="T40" s="141"/>
      <c r="U40" s="141"/>
      <c r="V40" s="141" t="str">
        <f>IF(ISERROR((4*Y10)+Y19+Y22+Y25+Y28+(8*Y31))/16,"",((4*Y10)+Y19+Y22+Y25+Y28+(8*Y31))/16)</f>
        <v/>
      </c>
      <c r="W40" s="141"/>
      <c r="X40" s="141"/>
      <c r="Y40" s="141"/>
    </row>
    <row r="41" spans="1:25" ht="15" hidden="1"/>
    <row r="42" spans="1:25" ht="39" hidden="1" customHeight="1">
      <c r="B42" s="147" t="s">
        <v>259</v>
      </c>
      <c r="C42" s="147"/>
      <c r="D42" s="147"/>
      <c r="E42" s="147"/>
      <c r="F42" s="147"/>
      <c r="G42" s="147"/>
      <c r="H42" s="147"/>
      <c r="I42" s="147"/>
      <c r="J42" s="143" t="s">
        <v>301</v>
      </c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</row>
    <row r="43" spans="1:25" ht="15">
      <c r="A43" s="144" t="s">
        <v>302</v>
      </c>
      <c r="B43" s="145" t="s">
        <v>303</v>
      </c>
      <c r="C43" s="145"/>
      <c r="D43" s="145"/>
      <c r="E43" s="145"/>
      <c r="F43" s="145" t="s">
        <v>304</v>
      </c>
      <c r="G43" s="145"/>
      <c r="H43" s="145"/>
      <c r="I43" s="145"/>
      <c r="J43" s="145" t="s">
        <v>260</v>
      </c>
      <c r="K43" s="145"/>
      <c r="L43" s="145"/>
      <c r="M43" s="145"/>
      <c r="N43" s="145" t="s">
        <v>261</v>
      </c>
      <c r="O43" s="145"/>
      <c r="P43" s="145"/>
      <c r="Q43" s="145"/>
      <c r="R43" s="145" t="s">
        <v>262</v>
      </c>
      <c r="S43" s="145"/>
      <c r="T43" s="145"/>
      <c r="U43" s="145"/>
      <c r="V43" s="145" t="s">
        <v>263</v>
      </c>
      <c r="W43" s="145"/>
      <c r="X43" s="145"/>
      <c r="Y43" s="145"/>
    </row>
    <row r="44" spans="1:25" ht="15">
      <c r="A44" s="144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</row>
    <row r="45" spans="1:25" ht="15" hidden="1">
      <c r="A45" s="144"/>
      <c r="B45" s="142" t="e">
        <f>VLOOKUP(B44,DONNEESJG!$A$2:$B$19,2,FALSE())</f>
        <v>#N/A</v>
      </c>
      <c r="C45" s="142"/>
      <c r="D45" s="142"/>
      <c r="E45" s="142"/>
      <c r="F45" s="142" t="e">
        <f>VLOOKUP(F44,DONNEESJG!$A$2:$B$19,2,FALSE())</f>
        <v>#N/A</v>
      </c>
      <c r="G45" s="142"/>
      <c r="H45" s="142"/>
      <c r="I45" s="142"/>
      <c r="J45" s="142" t="e">
        <f>VLOOKUP(J44,DONNEESJG!$A$2:$B$19,2,FALSE())</f>
        <v>#N/A</v>
      </c>
      <c r="K45" s="142"/>
      <c r="L45" s="142"/>
      <c r="M45" s="142"/>
      <c r="N45" s="142" t="e">
        <f>VLOOKUP(N44,DONNEESJG!$A$2:$B$19,2,FALSE())</f>
        <v>#N/A</v>
      </c>
      <c r="O45" s="142"/>
      <c r="P45" s="142"/>
      <c r="Q45" s="142"/>
      <c r="R45" s="142" t="e">
        <f>VLOOKUP(R44,DONNEESJG!$A$2:$B$19,2,FALSE())</f>
        <v>#N/A</v>
      </c>
      <c r="S45" s="142"/>
      <c r="T45" s="142"/>
      <c r="U45" s="142"/>
      <c r="V45" s="142" t="e">
        <f>VLOOKUP(V44,DONNEESJG!$A$2:$B$19,2,FALSE())</f>
        <v>#N/A</v>
      </c>
      <c r="W45" s="142"/>
      <c r="X45" s="142"/>
      <c r="Y45" s="142"/>
    </row>
    <row r="46" spans="1:25" ht="15">
      <c r="A46" s="144"/>
      <c r="B46" s="74" t="s">
        <v>266</v>
      </c>
      <c r="C46" s="75" t="s">
        <v>267</v>
      </c>
      <c r="D46" s="75" t="s">
        <v>268</v>
      </c>
      <c r="E46" s="76" t="s">
        <v>269</v>
      </c>
      <c r="F46" s="74" t="s">
        <v>266</v>
      </c>
      <c r="G46" s="75" t="s">
        <v>267</v>
      </c>
      <c r="H46" s="75" t="s">
        <v>268</v>
      </c>
      <c r="I46" s="76" t="s">
        <v>269</v>
      </c>
      <c r="J46" s="74" t="s">
        <v>266</v>
      </c>
      <c r="K46" s="75" t="s">
        <v>267</v>
      </c>
      <c r="L46" s="75" t="s">
        <v>268</v>
      </c>
      <c r="M46" s="76" t="s">
        <v>269</v>
      </c>
      <c r="N46" s="74" t="s">
        <v>266</v>
      </c>
      <c r="O46" s="75" t="s">
        <v>267</v>
      </c>
      <c r="P46" s="75" t="s">
        <v>268</v>
      </c>
      <c r="Q46" s="76" t="s">
        <v>269</v>
      </c>
      <c r="R46" s="74" t="s">
        <v>266</v>
      </c>
      <c r="S46" s="75" t="s">
        <v>267</v>
      </c>
      <c r="T46" s="75" t="s">
        <v>268</v>
      </c>
      <c r="U46" s="76" t="s">
        <v>269</v>
      </c>
      <c r="V46" s="74" t="s">
        <v>266</v>
      </c>
      <c r="W46" s="75" t="s">
        <v>267</v>
      </c>
      <c r="X46" s="75" t="s">
        <v>268</v>
      </c>
      <c r="Y46" s="76" t="s">
        <v>269</v>
      </c>
    </row>
    <row r="47" spans="1:25" ht="15">
      <c r="A47" s="77" t="s">
        <v>270</v>
      </c>
      <c r="B47" s="78"/>
      <c r="C47" s="79"/>
      <c r="D47" s="79"/>
      <c r="E47" s="80" t="str">
        <f>IF(ISERROR(RM4004NH/((B47*60)+C47+(D47/100)))*100,"",(RM4004NH/((B47*60)+C47+(D47/100)))*100)</f>
        <v/>
      </c>
      <c r="F47" s="78"/>
      <c r="G47" s="79"/>
      <c r="H47" s="79"/>
      <c r="I47" s="80" t="str">
        <f>IF(ISERROR(RM4004NH/((F47*60)+G47+(H47/100)))*100,"",(RM4004NH/((F47*60)+G47+(H47/100)))*100)</f>
        <v/>
      </c>
      <c r="J47" s="78"/>
      <c r="K47" s="79"/>
      <c r="L47" s="79"/>
      <c r="M47" s="80" t="str">
        <f>IF(ISERROR(RM4004NH/((J47*60)+K47+(L47/100)))*100,"",(RM4004NH/((J47*60)+K47+(L47/100)))*100)</f>
        <v/>
      </c>
      <c r="N47" s="78"/>
      <c r="O47" s="79"/>
      <c r="P47" s="79"/>
      <c r="Q47" s="80" t="str">
        <f>IF(ISERROR(RM4004NH/((N47*60)+O47+(P47/100)))*100,"",(RM4004NH/((N47*60)+O47+(P47/100)))*100)</f>
        <v/>
      </c>
      <c r="R47" s="78"/>
      <c r="S47" s="79"/>
      <c r="T47" s="79"/>
      <c r="U47" s="80" t="str">
        <f>IF(ISERROR(RM4004NH/((R47*60)+S47+(T47/100)))*100,"",(RM4004NH/((R47*60)+S47+(T47/100)))*100)</f>
        <v/>
      </c>
      <c r="V47" s="78"/>
      <c r="W47" s="79"/>
      <c r="X47" s="79"/>
      <c r="Y47" s="80" t="str">
        <f>IF(ISERROR(RM4004NH/((V47*60)+W47+(X47/100)))*100,"",(RM4004NH/((V47*60)+W47+(X47/100)))*100)</f>
        <v/>
      </c>
    </row>
    <row r="48" spans="1:25" ht="15" hidden="1">
      <c r="A48" s="81" t="s">
        <v>271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</row>
    <row r="49" spans="1:25" ht="15" hidden="1">
      <c r="A49" s="81" t="s">
        <v>272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</row>
    <row r="50" spans="1:25" ht="15" hidden="1">
      <c r="A50" s="81" t="s">
        <v>273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</row>
    <row r="51" spans="1:25" ht="15" hidden="1">
      <c r="A51" s="81" t="s">
        <v>274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</row>
    <row r="52" spans="1:25" ht="15" hidden="1">
      <c r="A52" s="81" t="s">
        <v>275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</row>
    <row r="53" spans="1:25" ht="15" hidden="1">
      <c r="A53" s="81" t="s">
        <v>276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</row>
    <row r="54" spans="1:25" ht="15" hidden="1">
      <c r="A54" s="81" t="s">
        <v>277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</row>
    <row r="55" spans="1:25" ht="15" hidden="1">
      <c r="A55" s="81" t="s">
        <v>278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</row>
    <row r="56" spans="1:25" ht="15">
      <c r="A56" s="82" t="s">
        <v>279</v>
      </c>
      <c r="B56" s="78"/>
      <c r="C56" s="79"/>
      <c r="D56" s="79"/>
      <c r="E56" s="80" t="str">
        <f>IF(ISERROR(RM100PH/((B56*60)+C56+(D56/100)))*100,"",(RM100PH/((B56*60)+C56+(D56/100)))*100)</f>
        <v/>
      </c>
      <c r="F56" s="78"/>
      <c r="G56" s="79"/>
      <c r="H56" s="79"/>
      <c r="I56" s="80" t="str">
        <f>IF(ISERROR(RM100PH/((F56*60)+G56+(H56/100)))*100,"",(RM100PH/((F56*60)+G56+(H56/100)))*100)</f>
        <v/>
      </c>
      <c r="J56" s="78"/>
      <c r="K56" s="79"/>
      <c r="L56" s="79"/>
      <c r="M56" s="80" t="str">
        <f>IF(ISERROR(RM100PH/((J56*60)+K56+(L56/100)))*100,"",(RM100PH/((J56*60)+K56+(L56/100)))*100)</f>
        <v/>
      </c>
      <c r="N56" s="78"/>
      <c r="O56" s="79"/>
      <c r="P56" s="79"/>
      <c r="Q56" s="80" t="str">
        <f>IF(ISERROR(RM100PH/((N56*60)+O56+(P56/100)))*100,"",(RM100PH/((N56*60)+O56+(P56/100)))*100)</f>
        <v/>
      </c>
      <c r="R56" s="78"/>
      <c r="S56" s="79"/>
      <c r="T56" s="79"/>
      <c r="U56" s="80" t="str">
        <f>IF(ISERROR(RM100PH/((R56*60)+S56+(T56/100)))*100,"",(RM100PH/((R56*60)+S56+(T56/100)))*100)</f>
        <v/>
      </c>
      <c r="V56" s="78"/>
      <c r="W56" s="79"/>
      <c r="X56" s="79"/>
      <c r="Y56" s="80" t="str">
        <f>IF(ISERROR(RM100PH/((V56*60)+W56+(X56/100)))*100,"",(RM100PH/((V56*60)+W56+(X56/100)))*100)</f>
        <v/>
      </c>
    </row>
    <row r="57" spans="1:25" ht="15" hidden="1">
      <c r="A57" s="81" t="s">
        <v>280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</row>
    <row r="58" spans="1:25" ht="15" hidden="1">
      <c r="A58" s="81" t="s">
        <v>281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</row>
    <row r="59" spans="1:25" ht="15">
      <c r="A59" s="82" t="s">
        <v>282</v>
      </c>
      <c r="B59" s="78"/>
      <c r="C59" s="79"/>
      <c r="D59" s="79"/>
      <c r="E59" s="80" t="str">
        <f>IF(ISERROR(RM100DH/((B59*60)+C59+(D59/100)))*100,"",(RM100DH/((B59*60)+C59+(D59/100)))*100)</f>
        <v/>
      </c>
      <c r="F59" s="78"/>
      <c r="G59" s="79"/>
      <c r="H59" s="79"/>
      <c r="I59" s="80" t="str">
        <f>IF(ISERROR(RM100DH/((F59*60)+G59+(H59/100)))*100,"",(RM100DH/((F59*60)+G59+(H59/100)))*100)</f>
        <v/>
      </c>
      <c r="J59" s="78"/>
      <c r="K59" s="79"/>
      <c r="L59" s="79"/>
      <c r="M59" s="80" t="str">
        <f>IF(ISERROR(RM100DH/((J59*60)+K59+(L59/100)))*100,"",(RM100DH/((J59*60)+K59+(L59/100)))*100)</f>
        <v/>
      </c>
      <c r="N59" s="78"/>
      <c r="O59" s="79"/>
      <c r="P59" s="79"/>
      <c r="Q59" s="80" t="str">
        <f>IF(ISERROR(RM100DH/((N59*60)+O59+(P59/100)))*100,"",(RM100DH/((N59*60)+O59+(P59/100)))*100)</f>
        <v/>
      </c>
      <c r="R59" s="78"/>
      <c r="S59" s="79"/>
      <c r="T59" s="79"/>
      <c r="U59" s="80" t="str">
        <f>IF(ISERROR(RM100DH/((R59*60)+S59+(T59/100)))*100,"",(RM100DH/((R59*60)+S59+(T59/100)))*100)</f>
        <v/>
      </c>
      <c r="V59" s="78"/>
      <c r="W59" s="79"/>
      <c r="X59" s="79"/>
      <c r="Y59" s="80" t="str">
        <f>IF(ISERROR(RM100DH/((V59*60)+W59+(X59/100)))*100,"",(RM100DH/((V59*60)+W59+(X59/100)))*100)</f>
        <v/>
      </c>
    </row>
    <row r="60" spans="1:25" ht="15" hidden="1">
      <c r="A60" s="81" t="s">
        <v>283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</row>
    <row r="61" spans="1:25" ht="15" hidden="1">
      <c r="A61" s="81" t="s">
        <v>284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</row>
    <row r="62" spans="1:25" ht="15">
      <c r="A62" s="82" t="s">
        <v>285</v>
      </c>
      <c r="B62" s="78"/>
      <c r="C62" s="79"/>
      <c r="D62" s="79"/>
      <c r="E62" s="80" t="str">
        <f>IF(ISERROR(RM100BH/((B62*60)+C62+(D62/100)))*100,"",(RM100BH/((B62*60)+C62+(D62/100)))*100)</f>
        <v/>
      </c>
      <c r="F62" s="78"/>
      <c r="G62" s="79"/>
      <c r="H62" s="79"/>
      <c r="I62" s="80" t="str">
        <f>IF(ISERROR(RM100BH/((F62*60)+G62+(H62/100)))*100,"",(RM100BH/((F62*60)+G62+(H62/100)))*100)</f>
        <v/>
      </c>
      <c r="J62" s="78"/>
      <c r="K62" s="79"/>
      <c r="L62" s="79"/>
      <c r="M62" s="80" t="str">
        <f>IF(ISERROR(RM100BH/((J62*60)+K62+(L62/100)))*100,"",(RM100BH/((J62*60)+K62+(L62/100)))*100)</f>
        <v/>
      </c>
      <c r="N62" s="78"/>
      <c r="O62" s="79"/>
      <c r="P62" s="79"/>
      <c r="Q62" s="80" t="str">
        <f>IF(ISERROR(RM100BH/((N62*60)+O62+(P62/100)))*100,"",(RM100BH/((N62*60)+O62+(P62/100)))*100)</f>
        <v/>
      </c>
      <c r="R62" s="78"/>
      <c r="S62" s="79"/>
      <c r="T62" s="79"/>
      <c r="U62" s="80" t="str">
        <f>IF(ISERROR(RM100BH/((R62*60)+S62+(T62/100)))*100,"",(RM100BH/((R62*60)+S62+(T62/100)))*100)</f>
        <v/>
      </c>
      <c r="V62" s="78"/>
      <c r="W62" s="79"/>
      <c r="X62" s="79"/>
      <c r="Y62" s="80" t="str">
        <f>IF(ISERROR(RM100BH/((V62*60)+W62+(X62/100)))*100,"",(RM100BH/((V62*60)+W62+(X62/100)))*100)</f>
        <v/>
      </c>
    </row>
    <row r="63" spans="1:25" ht="15" hidden="1">
      <c r="A63" s="81" t="s">
        <v>286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</row>
    <row r="64" spans="1:25" ht="15" hidden="1">
      <c r="A64" s="81" t="s">
        <v>287</v>
      </c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</row>
    <row r="65" spans="1:25" ht="15">
      <c r="A65" s="82" t="s">
        <v>288</v>
      </c>
      <c r="B65" s="78"/>
      <c r="C65" s="79"/>
      <c r="D65" s="79"/>
      <c r="E65" s="80" t="str">
        <f>IF(ISERROR(RM100NLH/((B65*60)+C65+(D65/100)))*100,"",(RM100NLH/((B65*60)+C65+(D65/100)))*100)</f>
        <v/>
      </c>
      <c r="F65" s="78"/>
      <c r="G65" s="79"/>
      <c r="H65" s="79"/>
      <c r="I65" s="80" t="str">
        <f>IF(ISERROR(RM100NLH/((F65*60)+G65+(H65/100)))*100,"",(RM100NLH/((F65*60)+G65+(H65/100)))*100)</f>
        <v/>
      </c>
      <c r="J65" s="78"/>
      <c r="K65" s="79"/>
      <c r="L65" s="79"/>
      <c r="M65" s="80" t="str">
        <f>IF(ISERROR(RM100NLH/((J65*60)+K65+(L65/100)))*100,"",(RM100NLH/((J65*60)+K65+(L65/100)))*100)</f>
        <v/>
      </c>
      <c r="N65" s="78"/>
      <c r="O65" s="79"/>
      <c r="P65" s="79"/>
      <c r="Q65" s="80" t="str">
        <f>IF(ISERROR(RM100NLH/((N65*60)+O65+(P65/100)))*100,"",(RM100NLH/((N65*60)+O65+(P65/100)))*100)</f>
        <v/>
      </c>
      <c r="R65" s="78"/>
      <c r="S65" s="79"/>
      <c r="T65" s="79"/>
      <c r="U65" s="80" t="str">
        <f>IF(ISERROR(RM100NLH/((R65*60)+S65+(T65/100)))*100,"",(RM100NLH/((R65*60)+S65+(T65/100)))*100)</f>
        <v/>
      </c>
      <c r="V65" s="78"/>
      <c r="W65" s="79"/>
      <c r="X65" s="79"/>
      <c r="Y65" s="80" t="str">
        <f>IF(ISERROR(RM100NLH/((V65*60)+W65+(X65/100)))*100,"",(RM100NLH/((V65*60)+W65+(X65/100)))*100)</f>
        <v/>
      </c>
    </row>
    <row r="66" spans="1:25" ht="15" hidden="1">
      <c r="A66" s="81" t="s">
        <v>289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</row>
    <row r="67" spans="1:25" ht="15" hidden="1">
      <c r="A67" s="81" t="s">
        <v>290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</row>
    <row r="68" spans="1:25" ht="15">
      <c r="A68" s="82" t="s">
        <v>291</v>
      </c>
      <c r="B68" s="78"/>
      <c r="C68" s="79"/>
      <c r="D68" s="79"/>
      <c r="E68" s="80" t="str">
        <f>IF(ISERROR(RM800NLH/((B68*60)+C68+(D68/100)))*100,"",(RM800NLH/((B68*60)+C68+(D68/100)))*100)</f>
        <v/>
      </c>
      <c r="F68" s="78"/>
      <c r="G68" s="79"/>
      <c r="H68" s="79"/>
      <c r="I68" s="80" t="str">
        <f>IF(ISERROR(RM800NLH/((F68*60)+G68+(H68/100)))*100,"",(RM800NLH/((F68*60)+G68+(H68/100)))*100)</f>
        <v/>
      </c>
      <c r="J68" s="78"/>
      <c r="K68" s="79"/>
      <c r="L68" s="79"/>
      <c r="M68" s="80" t="str">
        <f>IF(ISERROR(RM800NLH/((J68*60)+K68+(L68/100)))*100,"",(RM800NLH/((J68*60)+K68+(L68/100)))*100)</f>
        <v/>
      </c>
      <c r="N68" s="78"/>
      <c r="O68" s="79"/>
      <c r="P68" s="79"/>
      <c r="Q68" s="80" t="str">
        <f>IF(ISERROR(RM800NLH/((N68*60)+O68+(P68/100)))*100,"",(RM800NLH/((N68*60)+O68+(P68/100)))*100)</f>
        <v/>
      </c>
      <c r="R68" s="78"/>
      <c r="S68" s="79"/>
      <c r="T68" s="79"/>
      <c r="U68" s="80" t="str">
        <f>IF(ISERROR(RM800NLH/((R68*60)+S68+(T68/100)))*100,"",(RM800NLH/((R68*60)+S68+(T68/100)))*100)</f>
        <v/>
      </c>
      <c r="V68" s="78"/>
      <c r="W68" s="79"/>
      <c r="X68" s="79"/>
      <c r="Y68" s="80" t="str">
        <f>IF(ISERROR(RM800NLH/((V68*60)+W68+(X68/100)))*100,"",(RM800NLH/((V68*60)+W68+(X68/100)))*100)</f>
        <v/>
      </c>
    </row>
    <row r="69" spans="1:25" ht="15" hidden="1">
      <c r="A69" s="81" t="s">
        <v>292</v>
      </c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</row>
    <row r="70" spans="1:25" ht="15" hidden="1">
      <c r="A70" s="81" t="s">
        <v>293</v>
      </c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</row>
    <row r="71" spans="1:25" ht="15" hidden="1">
      <c r="A71" s="81" t="s">
        <v>294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</row>
    <row r="72" spans="1:25" ht="15" hidden="1">
      <c r="A72" s="81" t="s">
        <v>295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</row>
    <row r="73" spans="1:25" ht="15" hidden="1">
      <c r="A73" s="81" t="s">
        <v>296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</row>
    <row r="74" spans="1:25" ht="15" hidden="1">
      <c r="A74" s="81" t="s">
        <v>297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</row>
    <row r="75" spans="1:25" ht="15" hidden="1">
      <c r="A75" s="81" t="s">
        <v>298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</row>
    <row r="76" spans="1:25" ht="15" hidden="1">
      <c r="A76" s="83" t="s">
        <v>299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</row>
    <row r="77" spans="1:25" ht="15">
      <c r="A77" s="84" t="s">
        <v>300</v>
      </c>
      <c r="B77" s="141" t="str">
        <f>IF(ISERROR((4*E47)+E56+E59+E62+E65+(8*E68))/16,"",((4*E47)+E56+E59+E62+E65+(8*E68))/16)</f>
        <v/>
      </c>
      <c r="C77" s="141"/>
      <c r="D77" s="141"/>
      <c r="E77" s="141"/>
      <c r="F77" s="141" t="str">
        <f>IF(ISERROR((4*I47)+I56+I59+I62+I65+(8*I68))/16,"",((4*I47)+I56+I59+I62+I65+(8*I68))/16)</f>
        <v/>
      </c>
      <c r="G77" s="141"/>
      <c r="H77" s="141"/>
      <c r="I77" s="141"/>
      <c r="J77" s="141" t="str">
        <f>IF(ISERROR((4*M47)+M56+M59+M62+M65+(8*M68))/16,"",((4*M47)+M56+M59+M62+M65+(8*M68))/16)</f>
        <v/>
      </c>
      <c r="K77" s="141"/>
      <c r="L77" s="141"/>
      <c r="M77" s="141"/>
      <c r="N77" s="141" t="str">
        <f>IF(ISERROR((4*Q47)+Q56+Q59+Q62+Q65+(8*Q68))/16,"",((4*Q47)+Q56+Q59+Q62+Q65+(8*Q68))/16)</f>
        <v/>
      </c>
      <c r="O77" s="141"/>
      <c r="P77" s="141"/>
      <c r="Q77" s="141"/>
      <c r="R77" s="141" t="str">
        <f>IF(ISERROR((4*U47)+U56+U59+U62+U65+(8*U68))/16,"",((4*U47)+U56+U59+U62+U65+(8*U68))/16)</f>
        <v/>
      </c>
      <c r="S77" s="141"/>
      <c r="T77" s="141"/>
      <c r="U77" s="141"/>
      <c r="V77" s="141" t="str">
        <f>IF(ISERROR((4*Y47)+Y56+Y59+Y62+Y65+(8*Y68))/16,"",((4*Y47)+Y56+Y59+Y62+Y65+(8*Y68))/16)</f>
        <v/>
      </c>
      <c r="W77" s="141"/>
      <c r="X77" s="141"/>
      <c r="Y77" s="141"/>
    </row>
    <row r="78" spans="1:25" ht="15" hidden="1"/>
    <row r="79" spans="1:25" ht="39" hidden="1" customHeight="1">
      <c r="B79" s="143" t="s">
        <v>301</v>
      </c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</row>
    <row r="80" spans="1:25" ht="15">
      <c r="A80" s="144" t="s">
        <v>301</v>
      </c>
      <c r="B80" s="145" t="s">
        <v>264</v>
      </c>
      <c r="C80" s="145"/>
      <c r="D80" s="145"/>
      <c r="E80" s="145"/>
      <c r="F80" s="145" t="s">
        <v>265</v>
      </c>
      <c r="G80" s="145"/>
      <c r="H80" s="145"/>
      <c r="I80" s="145"/>
      <c r="J80" s="145" t="s">
        <v>303</v>
      </c>
      <c r="K80" s="145"/>
      <c r="L80" s="145"/>
      <c r="M80" s="145"/>
      <c r="N80" s="145" t="s">
        <v>305</v>
      </c>
      <c r="O80" s="145"/>
      <c r="P80" s="145"/>
      <c r="Q80" s="145"/>
      <c r="R80" s="145" t="s">
        <v>306</v>
      </c>
      <c r="S80" s="145"/>
      <c r="T80" s="145"/>
      <c r="U80" s="145"/>
      <c r="V80" s="145" t="s">
        <v>307</v>
      </c>
      <c r="W80" s="145"/>
      <c r="X80" s="145"/>
      <c r="Y80" s="145"/>
    </row>
    <row r="81" spans="1:25" ht="15">
      <c r="A81" s="144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</row>
    <row r="82" spans="1:25" ht="15" hidden="1">
      <c r="A82" s="144"/>
      <c r="B82" s="142" t="e">
        <f>VLOOKUP(B81,DONNEESJG!$A$2:$B$19,2,FALSE())</f>
        <v>#N/A</v>
      </c>
      <c r="C82" s="142"/>
      <c r="D82" s="142"/>
      <c r="E82" s="142"/>
      <c r="F82" s="142" t="e">
        <f>VLOOKUP(F81,DONNEESJG!$A$2:$B$19,2,FALSE())</f>
        <v>#N/A</v>
      </c>
      <c r="G82" s="142"/>
      <c r="H82" s="142"/>
      <c r="I82" s="142"/>
      <c r="J82" s="142" t="e">
        <f>VLOOKUP(J81,DONNEESJG!$A$2:$B$19,2,FALSE())</f>
        <v>#N/A</v>
      </c>
      <c r="K82" s="142"/>
      <c r="L82" s="142"/>
      <c r="M82" s="142"/>
      <c r="N82" s="142" t="e">
        <f>VLOOKUP(N81,DONNEESJG!$A$2:$B$19,2,FALSE())</f>
        <v>#N/A</v>
      </c>
      <c r="O82" s="142"/>
      <c r="P82" s="142"/>
      <c r="Q82" s="142"/>
      <c r="R82" s="142" t="e">
        <f>VLOOKUP(R81,DONNEESJG!$A$2:$B$19,2,FALSE())</f>
        <v>#N/A</v>
      </c>
      <c r="S82" s="142"/>
      <c r="T82" s="142"/>
      <c r="U82" s="142"/>
      <c r="V82" s="142" t="e">
        <f>VLOOKUP(V81,DONNEESJG!$A$2:$B$19,2,FALSE())</f>
        <v>#N/A</v>
      </c>
      <c r="W82" s="142"/>
      <c r="X82" s="142"/>
      <c r="Y82" s="142"/>
    </row>
    <row r="83" spans="1:25" ht="15">
      <c r="A83" s="144"/>
      <c r="B83" s="74" t="s">
        <v>266</v>
      </c>
      <c r="C83" s="75" t="s">
        <v>267</v>
      </c>
      <c r="D83" s="75" t="s">
        <v>268</v>
      </c>
      <c r="E83" s="76" t="s">
        <v>269</v>
      </c>
      <c r="F83" s="74" t="s">
        <v>266</v>
      </c>
      <c r="G83" s="75" t="s">
        <v>267</v>
      </c>
      <c r="H83" s="75" t="s">
        <v>268</v>
      </c>
      <c r="I83" s="76" t="s">
        <v>269</v>
      </c>
      <c r="J83" s="74" t="s">
        <v>266</v>
      </c>
      <c r="K83" s="75" t="s">
        <v>267</v>
      </c>
      <c r="L83" s="75" t="s">
        <v>268</v>
      </c>
      <c r="M83" s="76" t="s">
        <v>269</v>
      </c>
      <c r="N83" s="74" t="s">
        <v>266</v>
      </c>
      <c r="O83" s="75" t="s">
        <v>267</v>
      </c>
      <c r="P83" s="75" t="s">
        <v>268</v>
      </c>
      <c r="Q83" s="76" t="s">
        <v>269</v>
      </c>
      <c r="R83" s="74" t="s">
        <v>266</v>
      </c>
      <c r="S83" s="75" t="s">
        <v>267</v>
      </c>
      <c r="T83" s="75" t="s">
        <v>268</v>
      </c>
      <c r="U83" s="76" t="s">
        <v>269</v>
      </c>
      <c r="V83" s="74" t="s">
        <v>266</v>
      </c>
      <c r="W83" s="75" t="s">
        <v>267</v>
      </c>
      <c r="X83" s="75" t="s">
        <v>268</v>
      </c>
      <c r="Y83" s="76" t="s">
        <v>269</v>
      </c>
    </row>
    <row r="84" spans="1:25" ht="15">
      <c r="A84" s="77" t="s">
        <v>270</v>
      </c>
      <c r="B84" s="78"/>
      <c r="C84" s="79"/>
      <c r="D84" s="79"/>
      <c r="E84" s="80" t="str">
        <f>IF(ISERROR(RM4004NH/((B84*60)+C84+(D84/100)))*100,"",(RM4004NH/((B84*60)+C84+(D84/100)))*100)</f>
        <v/>
      </c>
      <c r="F84" s="78"/>
      <c r="G84" s="79"/>
      <c r="H84" s="79"/>
      <c r="I84" s="80" t="str">
        <f>IF(ISERROR(RM4004NH/((F84*60)+G84+(H84/100)))*100,"",(RM4004NH/((F84*60)+G84+(H84/100)))*100)</f>
        <v/>
      </c>
      <c r="J84" s="78"/>
      <c r="K84" s="79"/>
      <c r="L84" s="79"/>
      <c r="M84" s="80" t="str">
        <f>IF(ISERROR(RM4004NH/((J84*60)+K84+(L84/100)))*100,"",(RM4004NH/((J84*60)+K84+(L84/100)))*100)</f>
        <v/>
      </c>
      <c r="N84" s="78"/>
      <c r="O84" s="79"/>
      <c r="P84" s="79"/>
      <c r="Q84" s="80" t="str">
        <f>IF(ISERROR(RM4004NH/((N84*60)+O84+(P84/100)))*100,"",(RM4004NH/((N84*60)+O84+(P84/100)))*100)</f>
        <v/>
      </c>
      <c r="R84" s="78"/>
      <c r="S84" s="79"/>
      <c r="T84" s="79"/>
      <c r="U84" s="80" t="str">
        <f>IF(ISERROR(RM4004NH/((R84*60)+S84+(T84/100)))*100,"",(RM4004NH/((R84*60)+S84+(T84/100)))*100)</f>
        <v/>
      </c>
      <c r="V84" s="78"/>
      <c r="W84" s="79"/>
      <c r="X84" s="79"/>
      <c r="Y84" s="80" t="str">
        <f>IF(ISERROR(RM4004NH/((V84*60)+W84+(X84/100)))*100,"",(RM4004NH/((V84*60)+W84+(X84/100)))*100)</f>
        <v/>
      </c>
    </row>
    <row r="85" spans="1:25" ht="15" hidden="1">
      <c r="A85" s="81" t="s">
        <v>271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</row>
    <row r="86" spans="1:25" ht="15" hidden="1">
      <c r="A86" s="81" t="s">
        <v>272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</row>
    <row r="87" spans="1:25" ht="15" hidden="1">
      <c r="A87" s="81" t="s">
        <v>273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</row>
    <row r="88" spans="1:25" ht="15" hidden="1">
      <c r="A88" s="81" t="s">
        <v>274</v>
      </c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</row>
    <row r="89" spans="1:25" ht="15" hidden="1">
      <c r="A89" s="81" t="s">
        <v>275</v>
      </c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</row>
    <row r="90" spans="1:25" ht="15" hidden="1">
      <c r="A90" s="81" t="s">
        <v>276</v>
      </c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</row>
    <row r="91" spans="1:25" ht="15" hidden="1">
      <c r="A91" s="81" t="s">
        <v>277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</row>
    <row r="92" spans="1:25" ht="15" hidden="1">
      <c r="A92" s="81" t="s">
        <v>278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</row>
    <row r="93" spans="1:25" ht="15">
      <c r="A93" s="82" t="s">
        <v>279</v>
      </c>
      <c r="B93" s="78"/>
      <c r="C93" s="79"/>
      <c r="D93" s="79"/>
      <c r="E93" s="80" t="str">
        <f>IF(ISERROR(RM100PH/((B93*60)+C93+(D93/100)))*100,"",(RM100PH/((B93*60)+C93+(D93/100)))*100)</f>
        <v/>
      </c>
      <c r="F93" s="78"/>
      <c r="G93" s="79"/>
      <c r="H93" s="79"/>
      <c r="I93" s="80" t="str">
        <f>IF(ISERROR(RM100PH/((F93*60)+G93+(H93/100)))*100,"",(RM100PH/((F93*60)+G93+(H93/100)))*100)</f>
        <v/>
      </c>
      <c r="J93" s="78"/>
      <c r="K93" s="79"/>
      <c r="L93" s="79"/>
      <c r="M93" s="80" t="str">
        <f>IF(ISERROR(RM100PH/((J93*60)+K93+(L93/100)))*100,"",(RM100PH/((J93*60)+K93+(L93/100)))*100)</f>
        <v/>
      </c>
      <c r="N93" s="78"/>
      <c r="O93" s="79"/>
      <c r="P93" s="79"/>
      <c r="Q93" s="80" t="str">
        <f>IF(ISERROR(RM100PH/((N93*60)+O93+(P93/100)))*100,"",(RM100PH/((N93*60)+O93+(P93/100)))*100)</f>
        <v/>
      </c>
      <c r="R93" s="78"/>
      <c r="S93" s="79"/>
      <c r="T93" s="79"/>
      <c r="U93" s="80" t="str">
        <f>IF(ISERROR(RM100PH/((R93*60)+S93+(T93/100)))*100,"",(RM100PH/((R93*60)+S93+(T93/100)))*100)</f>
        <v/>
      </c>
      <c r="V93" s="78"/>
      <c r="W93" s="79"/>
      <c r="X93" s="79"/>
      <c r="Y93" s="80" t="str">
        <f>IF(ISERROR(RM100PH/((V93*60)+W93+(X93/100)))*100,"",(RM100PH/((V93*60)+W93+(X93/100)))*100)</f>
        <v/>
      </c>
    </row>
    <row r="94" spans="1:25" ht="15" hidden="1">
      <c r="A94" s="81" t="s">
        <v>280</v>
      </c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</row>
    <row r="95" spans="1:25" ht="15" hidden="1">
      <c r="A95" s="81" t="s">
        <v>281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</row>
    <row r="96" spans="1:25" ht="15">
      <c r="A96" s="82" t="s">
        <v>282</v>
      </c>
      <c r="B96" s="78"/>
      <c r="C96" s="79"/>
      <c r="D96" s="79"/>
      <c r="E96" s="80" t="str">
        <f>IF(ISERROR(RM100DH/((B96*60)+C96+(D96/100)))*100,"",(RM100DH/((B96*60)+C96+(D96/100)))*100)</f>
        <v/>
      </c>
      <c r="F96" s="78"/>
      <c r="G96" s="79"/>
      <c r="H96" s="79"/>
      <c r="I96" s="80" t="str">
        <f>IF(ISERROR(RM100DH/((F96*60)+G96+(H96/100)))*100,"",(RM100DH/((F96*60)+G96+(H96/100)))*100)</f>
        <v/>
      </c>
      <c r="J96" s="78"/>
      <c r="K96" s="79"/>
      <c r="L96" s="79"/>
      <c r="M96" s="80" t="str">
        <f>IF(ISERROR(RM100DH/((J96*60)+K96+(L96/100)))*100,"",(RM100DH/((J96*60)+K96+(L96/100)))*100)</f>
        <v/>
      </c>
      <c r="N96" s="78"/>
      <c r="O96" s="79"/>
      <c r="P96" s="79"/>
      <c r="Q96" s="80" t="str">
        <f>IF(ISERROR(RM100DH/((N96*60)+O96+(P96/100)))*100,"",(RM100DH/((N96*60)+O96+(P96/100)))*100)</f>
        <v/>
      </c>
      <c r="R96" s="78"/>
      <c r="S96" s="79"/>
      <c r="T96" s="79"/>
      <c r="U96" s="80" t="str">
        <f>IF(ISERROR(RM100DH/((R96*60)+S96+(T96/100)))*100,"",(RM100DH/((R96*60)+S96+(T96/100)))*100)</f>
        <v/>
      </c>
      <c r="V96" s="78"/>
      <c r="W96" s="79"/>
      <c r="X96" s="79"/>
      <c r="Y96" s="80" t="str">
        <f>IF(ISERROR(RM100DH/((V96*60)+W96+(X96/100)))*100,"",(RM100DH/((V96*60)+W96+(X96/100)))*100)</f>
        <v/>
      </c>
    </row>
    <row r="97" spans="1:25" ht="15" hidden="1">
      <c r="A97" s="81" t="s">
        <v>283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</row>
    <row r="98" spans="1:25" ht="15" hidden="1">
      <c r="A98" s="81" t="s">
        <v>284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</row>
    <row r="99" spans="1:25" ht="15">
      <c r="A99" s="82" t="s">
        <v>285</v>
      </c>
      <c r="B99" s="78"/>
      <c r="C99" s="79"/>
      <c r="D99" s="79"/>
      <c r="E99" s="80" t="str">
        <f>IF(ISERROR(RM100BH/((B99*60)+C99+(D99/100)))*100,"",(RM100BH/((B99*60)+C99+(D99/100)))*100)</f>
        <v/>
      </c>
      <c r="F99" s="78"/>
      <c r="G99" s="79"/>
      <c r="H99" s="79"/>
      <c r="I99" s="80" t="str">
        <f>IF(ISERROR(RM100BH/((F99*60)+G99+(H99/100)))*100,"",(RM100BH/((F99*60)+G99+(H99/100)))*100)</f>
        <v/>
      </c>
      <c r="J99" s="78"/>
      <c r="K99" s="79"/>
      <c r="L99" s="79"/>
      <c r="M99" s="80" t="str">
        <f>IF(ISERROR(RM100BH/((J99*60)+K99+(L99/100)))*100,"",(RM100BH/((J99*60)+K99+(L99/100)))*100)</f>
        <v/>
      </c>
      <c r="N99" s="78"/>
      <c r="O99" s="79"/>
      <c r="P99" s="79"/>
      <c r="Q99" s="80" t="str">
        <f>IF(ISERROR(RM100BH/((N99*60)+O99+(P99/100)))*100,"",(RM100BH/((N99*60)+O99+(P99/100)))*100)</f>
        <v/>
      </c>
      <c r="R99" s="78"/>
      <c r="S99" s="79"/>
      <c r="T99" s="79"/>
      <c r="U99" s="80" t="str">
        <f>IF(ISERROR(RM100BH/((R99*60)+S99+(T99/100)))*100,"",(RM100BH/((R99*60)+S99+(T99/100)))*100)</f>
        <v/>
      </c>
      <c r="V99" s="78"/>
      <c r="W99" s="79"/>
      <c r="X99" s="79"/>
      <c r="Y99" s="80" t="str">
        <f>IF(ISERROR(RM100BH/((V99*60)+W99+(X99/100)))*100,"",(RM100BH/((V99*60)+W99+(X99/100)))*100)</f>
        <v/>
      </c>
    </row>
    <row r="100" spans="1:25" ht="15" hidden="1">
      <c r="A100" s="81" t="s">
        <v>286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</row>
    <row r="101" spans="1:25" ht="15" hidden="1">
      <c r="A101" s="81" t="s">
        <v>287</v>
      </c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</row>
    <row r="102" spans="1:25" ht="15">
      <c r="A102" s="82" t="s">
        <v>288</v>
      </c>
      <c r="B102" s="78"/>
      <c r="C102" s="79"/>
      <c r="D102" s="79"/>
      <c r="E102" s="80" t="str">
        <f>IF(ISERROR(RM100NLH/((B102*60)+C102+(D102/100)))*100,"",(RM100NLH/((B102*60)+C102+(D102/100)))*100)</f>
        <v/>
      </c>
      <c r="F102" s="78"/>
      <c r="G102" s="79"/>
      <c r="H102" s="79"/>
      <c r="I102" s="80" t="str">
        <f>IF(ISERROR(RM100NLH/((F102*60)+G102+(H102/100)))*100,"",(RM100NLH/((F102*60)+G102+(H102/100)))*100)</f>
        <v/>
      </c>
      <c r="J102" s="78"/>
      <c r="K102" s="79"/>
      <c r="L102" s="79"/>
      <c r="M102" s="80" t="str">
        <f>IF(ISERROR(RM100NLH/((J102*60)+K102+(L102/100)))*100,"",(RM100NLH/((J102*60)+K102+(L102/100)))*100)</f>
        <v/>
      </c>
      <c r="N102" s="78"/>
      <c r="O102" s="79"/>
      <c r="P102" s="79"/>
      <c r="Q102" s="80" t="str">
        <f>IF(ISERROR(RM100NLH/((N102*60)+O102+(P102/100)))*100,"",(RM100NLH/((N102*60)+O102+(P102/100)))*100)</f>
        <v/>
      </c>
      <c r="R102" s="78"/>
      <c r="S102" s="79"/>
      <c r="T102" s="79"/>
      <c r="U102" s="80" t="str">
        <f>IF(ISERROR(RM100NLH/((R102*60)+S102+(T102/100)))*100,"",(RM100NLH/((R102*60)+S102+(T102/100)))*100)</f>
        <v/>
      </c>
      <c r="V102" s="78"/>
      <c r="W102" s="79"/>
      <c r="X102" s="79"/>
      <c r="Y102" s="80" t="str">
        <f>IF(ISERROR(RM100NLH/((V102*60)+W102+(X102/100)))*100,"",(RM100NLH/((V102*60)+W102+(X102/100)))*100)</f>
        <v/>
      </c>
    </row>
    <row r="103" spans="1:25" ht="15" hidden="1">
      <c r="A103" s="81" t="s">
        <v>289</v>
      </c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</row>
    <row r="104" spans="1:25" ht="15" hidden="1">
      <c r="A104" s="81" t="s">
        <v>290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</row>
    <row r="105" spans="1:25" ht="15">
      <c r="A105" s="82" t="s">
        <v>291</v>
      </c>
      <c r="B105" s="78"/>
      <c r="C105" s="79"/>
      <c r="D105" s="79"/>
      <c r="E105" s="80" t="str">
        <f>IF(ISERROR(RM800NLH/((B105*60)+C105+(D105/100)))*100,"",(RM800NLH/((B105*60)+C105+(D105/100)))*100)</f>
        <v/>
      </c>
      <c r="F105" s="78"/>
      <c r="G105" s="79"/>
      <c r="H105" s="79"/>
      <c r="I105" s="80" t="str">
        <f>IF(ISERROR(RM800NLH/((F105*60)+G105+(H105/100)))*100,"",(RM800NLH/((F105*60)+G105+(H105/100)))*100)</f>
        <v/>
      </c>
      <c r="J105" s="78"/>
      <c r="K105" s="79"/>
      <c r="L105" s="79"/>
      <c r="M105" s="80" t="str">
        <f>IF(ISERROR(RM800NLH/((J105*60)+K105+(L105/100)))*100,"",(RM800NLH/((J105*60)+K105+(L105/100)))*100)</f>
        <v/>
      </c>
      <c r="N105" s="78"/>
      <c r="O105" s="79"/>
      <c r="P105" s="79"/>
      <c r="Q105" s="80" t="str">
        <f>IF(ISERROR(RM800NLH/((N105*60)+O105+(P105/100)))*100,"",(RM800NLH/((N105*60)+O105+(P105/100)))*100)</f>
        <v/>
      </c>
      <c r="R105" s="78"/>
      <c r="S105" s="79"/>
      <c r="T105" s="79"/>
      <c r="U105" s="80" t="str">
        <f>IF(ISERROR(RM800NLH/((R105*60)+S105+(T105/100)))*100,"",(RM800NLH/((R105*60)+S105+(T105/100)))*100)</f>
        <v/>
      </c>
      <c r="V105" s="78"/>
      <c r="W105" s="79"/>
      <c r="X105" s="79"/>
      <c r="Y105" s="80" t="str">
        <f>IF(ISERROR(RM800NLH/((V105*60)+W105+(X105/100)))*100,"",(RM800NLH/((V105*60)+W105+(X105/100)))*100)</f>
        <v/>
      </c>
    </row>
    <row r="106" spans="1:25" ht="15" hidden="1">
      <c r="A106" s="81" t="s">
        <v>292</v>
      </c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</row>
    <row r="107" spans="1:25" ht="15" hidden="1">
      <c r="A107" s="81" t="s">
        <v>293</v>
      </c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</row>
    <row r="108" spans="1:25" ht="15" hidden="1">
      <c r="A108" s="81" t="s">
        <v>294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</row>
    <row r="109" spans="1:25" ht="15" hidden="1">
      <c r="A109" s="81" t="s">
        <v>295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</row>
    <row r="110" spans="1:25" ht="15" hidden="1">
      <c r="A110" s="81" t="s">
        <v>296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</row>
    <row r="111" spans="1:25" ht="15" hidden="1">
      <c r="A111" s="81" t="s">
        <v>297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</row>
    <row r="112" spans="1:25" ht="15" hidden="1">
      <c r="A112" s="81" t="s">
        <v>298</v>
      </c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</row>
    <row r="113" spans="1:25" ht="15" hidden="1">
      <c r="A113" s="83" t="s">
        <v>299</v>
      </c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</row>
    <row r="114" spans="1:25" ht="15">
      <c r="A114" s="84" t="s">
        <v>300</v>
      </c>
      <c r="B114" s="141" t="str">
        <f>IF(ISERROR((4*E84)+E93+E96+E99+E102+(8*E105))/16,"",((4*E84)+E93+E96+E99+E102+(8*E105))/16)</f>
        <v/>
      </c>
      <c r="C114" s="141"/>
      <c r="D114" s="141"/>
      <c r="E114" s="141"/>
      <c r="F114" s="141" t="str">
        <f>IF(ISERROR((4*I84)+I93+I96+I99+I102+(8*I105))/16,"",((4*I84)+I93+I96+I99+I102+(8*I105))/16)</f>
        <v/>
      </c>
      <c r="G114" s="141"/>
      <c r="H114" s="141"/>
      <c r="I114" s="141"/>
      <c r="J114" s="141" t="str">
        <f>IF(ISERROR((4*M84)+M93+M96+M99+M102+(8*M105))/16,"",((4*M84)+M93+M96+M99+M102+(8*M105))/16)</f>
        <v/>
      </c>
      <c r="K114" s="141"/>
      <c r="L114" s="141"/>
      <c r="M114" s="141"/>
      <c r="N114" s="141" t="str">
        <f>IF(ISERROR((4*Q84)+Q93+Q96+Q99+Q102+(8*Q105))/16,"",((4*Q84)+Q93+Q96+Q99+Q102+(8*Q105))/16)</f>
        <v/>
      </c>
      <c r="O114" s="141"/>
      <c r="P114" s="141"/>
      <c r="Q114" s="141"/>
      <c r="R114" s="141" t="str">
        <f>IF(ISERROR((4*U84)+U93+U96+U99+U102+(8*U105))/16,"",((4*U84)+U93+U96+U99+U102+(8*U105))/16)</f>
        <v/>
      </c>
      <c r="S114" s="141"/>
      <c r="T114" s="141"/>
      <c r="U114" s="141"/>
      <c r="V114" s="141" t="str">
        <f>IF(ISERROR((4*Y84)+Y93+Y96+Y99+Y102+(8*Y105))/16,"",((4*Y84)+Y93+Y96+Y99+Y102+(8*Y105))/16)</f>
        <v/>
      </c>
      <c r="W114" s="141"/>
      <c r="X114" s="141"/>
      <c r="Y114" s="141"/>
    </row>
  </sheetData>
  <mergeCells count="513">
    <mergeCell ref="A1:Y1"/>
    <mergeCell ref="A3:Y3"/>
    <mergeCell ref="A5:Y5"/>
    <mergeCell ref="A6:A9"/>
    <mergeCell ref="B6:E6"/>
    <mergeCell ref="F6:I6"/>
    <mergeCell ref="J6:M6"/>
    <mergeCell ref="N6:Q6"/>
    <mergeCell ref="R6:U6"/>
    <mergeCell ref="V6:Y6"/>
    <mergeCell ref="B7:E7"/>
    <mergeCell ref="F7:I7"/>
    <mergeCell ref="J7:M7"/>
    <mergeCell ref="N7:Q7"/>
    <mergeCell ref="R7:U7"/>
    <mergeCell ref="V7:Y7"/>
    <mergeCell ref="B8:E8"/>
    <mergeCell ref="F8:I8"/>
    <mergeCell ref="J8:M8"/>
    <mergeCell ref="N8:Q8"/>
    <mergeCell ref="R8:U8"/>
    <mergeCell ref="V8:Y8"/>
    <mergeCell ref="B11:E11"/>
    <mergeCell ref="F11:I11"/>
    <mergeCell ref="J11:M11"/>
    <mergeCell ref="N11:Q11"/>
    <mergeCell ref="R11:U11"/>
    <mergeCell ref="V11:Y11"/>
    <mergeCell ref="B12:E12"/>
    <mergeCell ref="F12:I12"/>
    <mergeCell ref="J12:M12"/>
    <mergeCell ref="N12:Q12"/>
    <mergeCell ref="R12:U12"/>
    <mergeCell ref="V12:Y12"/>
    <mergeCell ref="B13:E13"/>
    <mergeCell ref="F13:I13"/>
    <mergeCell ref="J13:M13"/>
    <mergeCell ref="N13:Q13"/>
    <mergeCell ref="R13:U13"/>
    <mergeCell ref="V13:Y13"/>
    <mergeCell ref="B14:E14"/>
    <mergeCell ref="F14:I14"/>
    <mergeCell ref="J14:M14"/>
    <mergeCell ref="N14:Q14"/>
    <mergeCell ref="R14:U14"/>
    <mergeCell ref="V14:Y14"/>
    <mergeCell ref="B15:E15"/>
    <mergeCell ref="F15:I15"/>
    <mergeCell ref="J15:M15"/>
    <mergeCell ref="N15:Q15"/>
    <mergeCell ref="R15:U15"/>
    <mergeCell ref="V15:Y15"/>
    <mergeCell ref="B16:E16"/>
    <mergeCell ref="F16:I16"/>
    <mergeCell ref="J16:M16"/>
    <mergeCell ref="N16:Q16"/>
    <mergeCell ref="R16:U16"/>
    <mergeCell ref="V16:Y16"/>
    <mergeCell ref="B17:E17"/>
    <mergeCell ref="F17:I17"/>
    <mergeCell ref="J17:M17"/>
    <mergeCell ref="N17:Q17"/>
    <mergeCell ref="R17:U17"/>
    <mergeCell ref="V17:Y17"/>
    <mergeCell ref="B18:E18"/>
    <mergeCell ref="F18:I18"/>
    <mergeCell ref="J18:M18"/>
    <mergeCell ref="N18:Q18"/>
    <mergeCell ref="R18:U18"/>
    <mergeCell ref="V18:Y18"/>
    <mergeCell ref="B20:E20"/>
    <mergeCell ref="F20:I20"/>
    <mergeCell ref="J20:M20"/>
    <mergeCell ref="N20:Q20"/>
    <mergeCell ref="R20:U20"/>
    <mergeCell ref="V20:Y20"/>
    <mergeCell ref="B21:E21"/>
    <mergeCell ref="F21:I21"/>
    <mergeCell ref="J21:M21"/>
    <mergeCell ref="N21:Q21"/>
    <mergeCell ref="R21:U21"/>
    <mergeCell ref="V21:Y21"/>
    <mergeCell ref="B23:E23"/>
    <mergeCell ref="F23:I23"/>
    <mergeCell ref="J23:M23"/>
    <mergeCell ref="N23:Q23"/>
    <mergeCell ref="R23:U23"/>
    <mergeCell ref="V23:Y23"/>
    <mergeCell ref="B24:E24"/>
    <mergeCell ref="F24:I24"/>
    <mergeCell ref="J24:M24"/>
    <mergeCell ref="N24:Q24"/>
    <mergeCell ref="R24:U24"/>
    <mergeCell ref="V24:Y24"/>
    <mergeCell ref="B26:E26"/>
    <mergeCell ref="F26:I26"/>
    <mergeCell ref="J26:M26"/>
    <mergeCell ref="N26:Q26"/>
    <mergeCell ref="R26:U26"/>
    <mergeCell ref="V26:Y26"/>
    <mergeCell ref="B27:E27"/>
    <mergeCell ref="F27:I27"/>
    <mergeCell ref="J27:M27"/>
    <mergeCell ref="N27:Q27"/>
    <mergeCell ref="R27:U27"/>
    <mergeCell ref="V27:Y27"/>
    <mergeCell ref="B29:E29"/>
    <mergeCell ref="F29:I29"/>
    <mergeCell ref="J29:M29"/>
    <mergeCell ref="N29:Q29"/>
    <mergeCell ref="R29:U29"/>
    <mergeCell ref="V29:Y29"/>
    <mergeCell ref="B30:E30"/>
    <mergeCell ref="F30:I30"/>
    <mergeCell ref="J30:M30"/>
    <mergeCell ref="N30:Q30"/>
    <mergeCell ref="R30:U30"/>
    <mergeCell ref="V30:Y30"/>
    <mergeCell ref="B32:E32"/>
    <mergeCell ref="F32:I32"/>
    <mergeCell ref="J32:M32"/>
    <mergeCell ref="N32:Q32"/>
    <mergeCell ref="R32:U32"/>
    <mergeCell ref="V32:Y32"/>
    <mergeCell ref="B33:E33"/>
    <mergeCell ref="F33:I33"/>
    <mergeCell ref="J33:M33"/>
    <mergeCell ref="N33:Q33"/>
    <mergeCell ref="R33:U33"/>
    <mergeCell ref="V33:Y33"/>
    <mergeCell ref="B34:E34"/>
    <mergeCell ref="F34:I34"/>
    <mergeCell ref="J34:M34"/>
    <mergeCell ref="N34:Q34"/>
    <mergeCell ref="R34:U34"/>
    <mergeCell ref="V34:Y34"/>
    <mergeCell ref="B35:E35"/>
    <mergeCell ref="F35:I35"/>
    <mergeCell ref="J35:M35"/>
    <mergeCell ref="N35:Q35"/>
    <mergeCell ref="R35:U35"/>
    <mergeCell ref="V35:Y35"/>
    <mergeCell ref="B36:E36"/>
    <mergeCell ref="F36:I36"/>
    <mergeCell ref="J36:M36"/>
    <mergeCell ref="N36:Q36"/>
    <mergeCell ref="R36:U36"/>
    <mergeCell ref="V36:Y36"/>
    <mergeCell ref="B37:E37"/>
    <mergeCell ref="F37:I37"/>
    <mergeCell ref="J37:M37"/>
    <mergeCell ref="N37:Q37"/>
    <mergeCell ref="R37:U37"/>
    <mergeCell ref="V37:Y37"/>
    <mergeCell ref="B38:E38"/>
    <mergeCell ref="F38:I38"/>
    <mergeCell ref="J38:M38"/>
    <mergeCell ref="N38:Q38"/>
    <mergeCell ref="R38:U38"/>
    <mergeCell ref="V38:Y38"/>
    <mergeCell ref="B39:E39"/>
    <mergeCell ref="F39:I39"/>
    <mergeCell ref="J39:M39"/>
    <mergeCell ref="N39:Q39"/>
    <mergeCell ref="R39:U39"/>
    <mergeCell ref="V39:Y39"/>
    <mergeCell ref="B40:E40"/>
    <mergeCell ref="F40:I40"/>
    <mergeCell ref="J40:M40"/>
    <mergeCell ref="N40:Q40"/>
    <mergeCell ref="R40:U40"/>
    <mergeCell ref="V40:Y40"/>
    <mergeCell ref="B42:I42"/>
    <mergeCell ref="J42:Y42"/>
    <mergeCell ref="A43:A46"/>
    <mergeCell ref="B43:E43"/>
    <mergeCell ref="F43:I43"/>
    <mergeCell ref="J43:M43"/>
    <mergeCell ref="N43:Q43"/>
    <mergeCell ref="R43:U43"/>
    <mergeCell ref="V43:Y43"/>
    <mergeCell ref="B44:E44"/>
    <mergeCell ref="F44:I44"/>
    <mergeCell ref="J44:M44"/>
    <mergeCell ref="N44:Q44"/>
    <mergeCell ref="R44:U44"/>
    <mergeCell ref="V44:Y44"/>
    <mergeCell ref="B45:E45"/>
    <mergeCell ref="F45:I45"/>
    <mergeCell ref="J45:M45"/>
    <mergeCell ref="N45:Q45"/>
    <mergeCell ref="R45:U45"/>
    <mergeCell ref="V45:Y45"/>
    <mergeCell ref="B48:E48"/>
    <mergeCell ref="F48:I48"/>
    <mergeCell ref="J48:M48"/>
    <mergeCell ref="N48:Q48"/>
    <mergeCell ref="R48:U48"/>
    <mergeCell ref="V48:Y48"/>
    <mergeCell ref="B49:E49"/>
    <mergeCell ref="F49:I49"/>
    <mergeCell ref="J49:M49"/>
    <mergeCell ref="N49:Q49"/>
    <mergeCell ref="R49:U49"/>
    <mergeCell ref="V49:Y49"/>
    <mergeCell ref="B50:E50"/>
    <mergeCell ref="F50:I50"/>
    <mergeCell ref="J50:M50"/>
    <mergeCell ref="N50:Q50"/>
    <mergeCell ref="R50:U50"/>
    <mergeCell ref="V50:Y50"/>
    <mergeCell ref="B51:E51"/>
    <mergeCell ref="F51:I51"/>
    <mergeCell ref="J51:M51"/>
    <mergeCell ref="N51:Q51"/>
    <mergeCell ref="R51:U51"/>
    <mergeCell ref="V51:Y51"/>
    <mergeCell ref="B52:E52"/>
    <mergeCell ref="F52:I52"/>
    <mergeCell ref="J52:M52"/>
    <mergeCell ref="N52:Q52"/>
    <mergeCell ref="R52:U52"/>
    <mergeCell ref="V52:Y52"/>
    <mergeCell ref="B53:E53"/>
    <mergeCell ref="F53:I53"/>
    <mergeCell ref="J53:M53"/>
    <mergeCell ref="N53:Q53"/>
    <mergeCell ref="R53:U53"/>
    <mergeCell ref="V53:Y53"/>
    <mergeCell ref="B54:E54"/>
    <mergeCell ref="F54:I54"/>
    <mergeCell ref="J54:M54"/>
    <mergeCell ref="N54:Q54"/>
    <mergeCell ref="R54:U54"/>
    <mergeCell ref="V54:Y54"/>
    <mergeCell ref="B55:E55"/>
    <mergeCell ref="F55:I55"/>
    <mergeCell ref="J55:M55"/>
    <mergeCell ref="N55:Q55"/>
    <mergeCell ref="R55:U55"/>
    <mergeCell ref="V55:Y55"/>
    <mergeCell ref="B57:E57"/>
    <mergeCell ref="F57:I57"/>
    <mergeCell ref="J57:M57"/>
    <mergeCell ref="N57:Q57"/>
    <mergeCell ref="R57:U57"/>
    <mergeCell ref="V57:Y57"/>
    <mergeCell ref="B58:E58"/>
    <mergeCell ref="F58:I58"/>
    <mergeCell ref="J58:M58"/>
    <mergeCell ref="N58:Q58"/>
    <mergeCell ref="R58:U58"/>
    <mergeCell ref="V58:Y58"/>
    <mergeCell ref="B60:E60"/>
    <mergeCell ref="F60:I60"/>
    <mergeCell ref="J60:M60"/>
    <mergeCell ref="N60:Q60"/>
    <mergeCell ref="R60:U60"/>
    <mergeCell ref="V60:Y60"/>
    <mergeCell ref="B61:E61"/>
    <mergeCell ref="F61:I61"/>
    <mergeCell ref="J61:M61"/>
    <mergeCell ref="N61:Q61"/>
    <mergeCell ref="R61:U61"/>
    <mergeCell ref="V61:Y61"/>
    <mergeCell ref="B63:E63"/>
    <mergeCell ref="F63:I63"/>
    <mergeCell ref="J63:M63"/>
    <mergeCell ref="N63:Q63"/>
    <mergeCell ref="R63:U63"/>
    <mergeCell ref="V63:Y63"/>
    <mergeCell ref="B64:E64"/>
    <mergeCell ref="F64:I64"/>
    <mergeCell ref="J64:M64"/>
    <mergeCell ref="N64:Q64"/>
    <mergeCell ref="R64:U64"/>
    <mergeCell ref="V64:Y64"/>
    <mergeCell ref="B66:E66"/>
    <mergeCell ref="F66:I66"/>
    <mergeCell ref="J66:M66"/>
    <mergeCell ref="N66:Q66"/>
    <mergeCell ref="R66:U66"/>
    <mergeCell ref="V66:Y66"/>
    <mergeCell ref="B67:E67"/>
    <mergeCell ref="F67:I67"/>
    <mergeCell ref="J67:M67"/>
    <mergeCell ref="N67:Q67"/>
    <mergeCell ref="R67:U67"/>
    <mergeCell ref="V67:Y67"/>
    <mergeCell ref="B69:E69"/>
    <mergeCell ref="F69:I69"/>
    <mergeCell ref="J69:M69"/>
    <mergeCell ref="N69:Q69"/>
    <mergeCell ref="R69:U69"/>
    <mergeCell ref="V69:Y69"/>
    <mergeCell ref="B70:E70"/>
    <mergeCell ref="F70:I70"/>
    <mergeCell ref="J70:M70"/>
    <mergeCell ref="N70:Q70"/>
    <mergeCell ref="R70:U70"/>
    <mergeCell ref="V70:Y70"/>
    <mergeCell ref="B71:E71"/>
    <mergeCell ref="F71:I71"/>
    <mergeCell ref="J71:M71"/>
    <mergeCell ref="N71:Q71"/>
    <mergeCell ref="R71:U71"/>
    <mergeCell ref="V71:Y71"/>
    <mergeCell ref="B72:E72"/>
    <mergeCell ref="F72:I72"/>
    <mergeCell ref="J72:M72"/>
    <mergeCell ref="N72:Q72"/>
    <mergeCell ref="R72:U72"/>
    <mergeCell ref="V72:Y72"/>
    <mergeCell ref="B73:E73"/>
    <mergeCell ref="F73:I73"/>
    <mergeCell ref="J73:M73"/>
    <mergeCell ref="N73:Q73"/>
    <mergeCell ref="R73:U73"/>
    <mergeCell ref="V73:Y73"/>
    <mergeCell ref="B74:E74"/>
    <mergeCell ref="F74:I74"/>
    <mergeCell ref="J74:M74"/>
    <mergeCell ref="N74:Q74"/>
    <mergeCell ref="R74:U74"/>
    <mergeCell ref="V74:Y74"/>
    <mergeCell ref="B75:E75"/>
    <mergeCell ref="F75:I75"/>
    <mergeCell ref="J75:M75"/>
    <mergeCell ref="N75:Q75"/>
    <mergeCell ref="R75:U75"/>
    <mergeCell ref="V75:Y75"/>
    <mergeCell ref="B76:E76"/>
    <mergeCell ref="F76:I76"/>
    <mergeCell ref="J76:M76"/>
    <mergeCell ref="N76:Q76"/>
    <mergeCell ref="R76:U76"/>
    <mergeCell ref="V76:Y76"/>
    <mergeCell ref="B77:E77"/>
    <mergeCell ref="F77:I77"/>
    <mergeCell ref="J77:M77"/>
    <mergeCell ref="N77:Q77"/>
    <mergeCell ref="R77:U77"/>
    <mergeCell ref="V77:Y77"/>
    <mergeCell ref="B79:Q79"/>
    <mergeCell ref="A80:A83"/>
    <mergeCell ref="B80:E80"/>
    <mergeCell ref="F80:I80"/>
    <mergeCell ref="J80:M80"/>
    <mergeCell ref="N80:Q80"/>
    <mergeCell ref="R80:U80"/>
    <mergeCell ref="V80:Y80"/>
    <mergeCell ref="B81:E81"/>
    <mergeCell ref="F81:I81"/>
    <mergeCell ref="J81:M81"/>
    <mergeCell ref="N81:Q81"/>
    <mergeCell ref="R81:U81"/>
    <mergeCell ref="V81:Y81"/>
    <mergeCell ref="B82:E82"/>
    <mergeCell ref="F82:I82"/>
    <mergeCell ref="J82:M82"/>
    <mergeCell ref="N82:Q82"/>
    <mergeCell ref="R82:U82"/>
    <mergeCell ref="V82:Y82"/>
    <mergeCell ref="B85:E85"/>
    <mergeCell ref="F85:I85"/>
    <mergeCell ref="J85:M85"/>
    <mergeCell ref="N85:Q85"/>
    <mergeCell ref="R85:U85"/>
    <mergeCell ref="V85:Y85"/>
    <mergeCell ref="B86:E86"/>
    <mergeCell ref="F86:I86"/>
    <mergeCell ref="J86:M86"/>
    <mergeCell ref="N86:Q86"/>
    <mergeCell ref="R86:U86"/>
    <mergeCell ref="V86:Y86"/>
    <mergeCell ref="B87:E87"/>
    <mergeCell ref="F87:I87"/>
    <mergeCell ref="J87:M87"/>
    <mergeCell ref="N87:Q87"/>
    <mergeCell ref="R87:U87"/>
    <mergeCell ref="V87:Y87"/>
    <mergeCell ref="B88:E88"/>
    <mergeCell ref="F88:I88"/>
    <mergeCell ref="J88:M88"/>
    <mergeCell ref="N88:Q88"/>
    <mergeCell ref="R88:U88"/>
    <mergeCell ref="V88:Y88"/>
    <mergeCell ref="B89:E89"/>
    <mergeCell ref="F89:I89"/>
    <mergeCell ref="J89:M89"/>
    <mergeCell ref="N89:Q89"/>
    <mergeCell ref="R89:U89"/>
    <mergeCell ref="V89:Y89"/>
    <mergeCell ref="B90:E90"/>
    <mergeCell ref="F90:I90"/>
    <mergeCell ref="J90:M90"/>
    <mergeCell ref="N90:Q90"/>
    <mergeCell ref="R90:U90"/>
    <mergeCell ref="V90:Y90"/>
    <mergeCell ref="B91:E91"/>
    <mergeCell ref="F91:I91"/>
    <mergeCell ref="J91:M91"/>
    <mergeCell ref="N91:Q91"/>
    <mergeCell ref="R91:U91"/>
    <mergeCell ref="V91:Y91"/>
    <mergeCell ref="B92:E92"/>
    <mergeCell ref="F92:I92"/>
    <mergeCell ref="J92:M92"/>
    <mergeCell ref="N92:Q92"/>
    <mergeCell ref="R92:U92"/>
    <mergeCell ref="V92:Y92"/>
    <mergeCell ref="B94:E94"/>
    <mergeCell ref="F94:I94"/>
    <mergeCell ref="J94:M94"/>
    <mergeCell ref="N94:Q94"/>
    <mergeCell ref="R94:U94"/>
    <mergeCell ref="V94:Y94"/>
    <mergeCell ref="B95:E95"/>
    <mergeCell ref="F95:I95"/>
    <mergeCell ref="J95:M95"/>
    <mergeCell ref="N95:Q95"/>
    <mergeCell ref="R95:U95"/>
    <mergeCell ref="V95:Y95"/>
    <mergeCell ref="B97:E97"/>
    <mergeCell ref="F97:I97"/>
    <mergeCell ref="J97:M97"/>
    <mergeCell ref="N97:Q97"/>
    <mergeCell ref="R97:U97"/>
    <mergeCell ref="V97:Y97"/>
    <mergeCell ref="B98:E98"/>
    <mergeCell ref="F98:I98"/>
    <mergeCell ref="J98:M98"/>
    <mergeCell ref="N98:Q98"/>
    <mergeCell ref="R98:U98"/>
    <mergeCell ref="V98:Y98"/>
    <mergeCell ref="B100:E100"/>
    <mergeCell ref="F100:I100"/>
    <mergeCell ref="J100:M100"/>
    <mergeCell ref="N100:Q100"/>
    <mergeCell ref="R100:U100"/>
    <mergeCell ref="V100:Y100"/>
    <mergeCell ref="B101:E101"/>
    <mergeCell ref="F101:I101"/>
    <mergeCell ref="J101:M101"/>
    <mergeCell ref="N101:Q101"/>
    <mergeCell ref="R101:U101"/>
    <mergeCell ref="V101:Y101"/>
    <mergeCell ref="B103:E103"/>
    <mergeCell ref="F103:I103"/>
    <mergeCell ref="J103:M103"/>
    <mergeCell ref="N103:Q103"/>
    <mergeCell ref="R103:U103"/>
    <mergeCell ref="V103:Y103"/>
    <mergeCell ref="B104:E104"/>
    <mergeCell ref="F104:I104"/>
    <mergeCell ref="J104:M104"/>
    <mergeCell ref="N104:Q104"/>
    <mergeCell ref="R104:U104"/>
    <mergeCell ref="V104:Y104"/>
    <mergeCell ref="B106:E106"/>
    <mergeCell ref="F106:I106"/>
    <mergeCell ref="J106:M106"/>
    <mergeCell ref="N106:Q106"/>
    <mergeCell ref="R106:U106"/>
    <mergeCell ref="V106:Y106"/>
    <mergeCell ref="B107:E107"/>
    <mergeCell ref="F107:I107"/>
    <mergeCell ref="J107:M107"/>
    <mergeCell ref="N107:Q107"/>
    <mergeCell ref="R107:U107"/>
    <mergeCell ref="V107:Y107"/>
    <mergeCell ref="B108:E108"/>
    <mergeCell ref="F108:I108"/>
    <mergeCell ref="J108:M108"/>
    <mergeCell ref="N108:Q108"/>
    <mergeCell ref="R108:U108"/>
    <mergeCell ref="V108:Y108"/>
    <mergeCell ref="B109:E109"/>
    <mergeCell ref="F109:I109"/>
    <mergeCell ref="J109:M109"/>
    <mergeCell ref="N109:Q109"/>
    <mergeCell ref="R109:U109"/>
    <mergeCell ref="V109:Y109"/>
    <mergeCell ref="B110:E110"/>
    <mergeCell ref="F110:I110"/>
    <mergeCell ref="J110:M110"/>
    <mergeCell ref="N110:Q110"/>
    <mergeCell ref="R110:U110"/>
    <mergeCell ref="V110:Y110"/>
    <mergeCell ref="B111:E111"/>
    <mergeCell ref="F111:I111"/>
    <mergeCell ref="J111:M111"/>
    <mergeCell ref="N111:Q111"/>
    <mergeCell ref="R111:U111"/>
    <mergeCell ref="V111:Y111"/>
    <mergeCell ref="B114:E114"/>
    <mergeCell ref="F114:I114"/>
    <mergeCell ref="J114:M114"/>
    <mergeCell ref="N114:Q114"/>
    <mergeCell ref="R114:U114"/>
    <mergeCell ref="V114:Y114"/>
    <mergeCell ref="B112:E112"/>
    <mergeCell ref="F112:I112"/>
    <mergeCell ref="J112:M112"/>
    <mergeCell ref="N112:Q112"/>
    <mergeCell ref="R112:U112"/>
    <mergeCell ref="V112:Y112"/>
    <mergeCell ref="B113:E113"/>
    <mergeCell ref="F113:I113"/>
    <mergeCell ref="J113:M113"/>
    <mergeCell ref="N113:Q113"/>
    <mergeCell ref="R113:U113"/>
    <mergeCell ref="V113:Y113"/>
  </mergeCells>
  <dataValidations count="19">
    <dataValidation type="list" allowBlank="1" showInputMessage="1" showErrorMessage="1" sqref="B7:Y7 B44:Y44 B81:Y81" xr:uid="{00000000-0002-0000-0600-000000000000}">
      <formula1>EQUIPESJG</formula1>
      <formula2>0</formula2>
    </dataValidation>
    <dataValidation type="list" allowBlank="1" showInputMessage="1" showErrorMessage="1" sqref="B11:B18 B20:E21 B23:E24 B26:E27 B29:E30 B32:E39" xr:uid="{00000000-0002-0000-0600-000001000000}">
      <formula1>INDIRECT($B$8)</formula1>
      <formula2>0</formula2>
    </dataValidation>
    <dataValidation type="list" allowBlank="1" showInputMessage="1" showErrorMessage="1" sqref="F11:I18 F20:I21 F23:I24 F26:I27 F29:I30 F32:I39" xr:uid="{00000000-0002-0000-0600-000002000000}">
      <formula1>INDIRECT($F$8)</formula1>
      <formula2>0</formula2>
    </dataValidation>
    <dataValidation type="list" allowBlank="1" showInputMessage="1" showErrorMessage="1" sqref="J11:M18 J20:M21 J23:M24 J26:M27 J29:M30 J32:M39" xr:uid="{00000000-0002-0000-0600-000003000000}">
      <formula1>INDIRECT($J$8)</formula1>
      <formula2>0</formula2>
    </dataValidation>
    <dataValidation type="list" allowBlank="1" showInputMessage="1" showErrorMessage="1" sqref="N11:Q18 N20:Q21 N23:Q24 N26:Q27 N29:Q30 N32:Q39" xr:uid="{00000000-0002-0000-0600-000004000000}">
      <formula1>INDIRECT($N$8)</formula1>
      <formula2>0</formula2>
    </dataValidation>
    <dataValidation type="list" allowBlank="1" showInputMessage="1" showErrorMessage="1" sqref="R11:U18 R20:U21 R23:U24 R26:U27 R29:U30 R32:U39" xr:uid="{00000000-0002-0000-0600-000005000000}">
      <formula1>INDIRECT($R$8)</formula1>
      <formula2>0</formula2>
    </dataValidation>
    <dataValidation type="list" allowBlank="1" showInputMessage="1" showErrorMessage="1" sqref="V11:Y18 V20:Y21 V23:Y24 V26:Y27 V29:Y30 V32:Y39" xr:uid="{00000000-0002-0000-0600-000006000000}">
      <formula1>INDIRECT($V$8)</formula1>
      <formula2>0</formula2>
    </dataValidation>
    <dataValidation type="list" allowBlank="1" showInputMessage="1" showErrorMessage="1" sqref="B48:E55 B57:E58 B60:E61 B63:E64 B66:E67 B69:E76" xr:uid="{00000000-0002-0000-0600-000007000000}">
      <formula1>INDIRECT($B$45)</formula1>
      <formula2>0</formula2>
    </dataValidation>
    <dataValidation type="list" allowBlank="1" showInputMessage="1" showErrorMessage="1" sqref="F48:I55 F57:I58 F60:I61 F63:I64 F66:I67 F69:I76" xr:uid="{00000000-0002-0000-0600-000008000000}">
      <formula1>INDIRECT($F$45)</formula1>
      <formula2>0</formula2>
    </dataValidation>
    <dataValidation type="list" allowBlank="1" showInputMessage="1" showErrorMessage="1" sqref="J48:M55 J57:M58 J60:M61 J63:M64 J66:M67 J69:M76" xr:uid="{00000000-0002-0000-0600-000009000000}">
      <formula1>INDIRECT($J$45)</formula1>
      <formula2>0</formula2>
    </dataValidation>
    <dataValidation type="list" allowBlank="1" showInputMessage="1" showErrorMessage="1" sqref="N48:Q55 N57:Q58 N60:Q61 N63:Q64 N66:Q67 N69:Q76" xr:uid="{00000000-0002-0000-0600-00000A000000}">
      <formula1>INDIRECT($N$45)</formula1>
      <formula2>0</formula2>
    </dataValidation>
    <dataValidation type="list" allowBlank="1" showInputMessage="1" showErrorMessage="1" sqref="R48:U55 R57:U58 R60:U61 R63:U64 R66:U67 R69:U76" xr:uid="{00000000-0002-0000-0600-00000B000000}">
      <formula1>INDIRECT($R$45)</formula1>
      <formula2>0</formula2>
    </dataValidation>
    <dataValidation type="list" allowBlank="1" showInputMessage="1" showErrorMessage="1" sqref="V48:Y55 V57:Y58 V60:Y61 V63:Y64 V66:Y67 V69:Y76" xr:uid="{00000000-0002-0000-0600-00000C000000}">
      <formula1>INDIRECT($V$45)</formula1>
      <formula2>0</formula2>
    </dataValidation>
    <dataValidation type="list" allowBlank="1" showInputMessage="1" showErrorMessage="1" sqref="B85:E92 B94:E95 B97:E98 B100:E101 B103:E104 B106:E113" xr:uid="{00000000-0002-0000-0600-00000D000000}">
      <formula1>INDIRECT($B$82)</formula1>
      <formula2>0</formula2>
    </dataValidation>
    <dataValidation type="list" allowBlank="1" showInputMessage="1" showErrorMessage="1" sqref="F85:I92 F94:I95 F97:I98 F100:I101 F103:I104 F106:I113" xr:uid="{00000000-0002-0000-0600-00000E000000}">
      <formula1>INDIRECT($F$82)</formula1>
      <formula2>0</formula2>
    </dataValidation>
    <dataValidation type="list" allowBlank="1" showInputMessage="1" showErrorMessage="1" sqref="J85:M92 J94:M95 J97:M98 J100:M101 J103:M104 J106:M113" xr:uid="{00000000-0002-0000-0600-00000F000000}">
      <formula1>INDIRECT($J$82)</formula1>
      <formula2>0</formula2>
    </dataValidation>
    <dataValidation type="list" allowBlank="1" showInputMessage="1" showErrorMessage="1" sqref="N85:Q92 N94:Q95 N97:Q98 N100:Q101 N103:Q104 N106:Q113" xr:uid="{00000000-0002-0000-0600-000010000000}">
      <formula1>INDIRECT($N$82)</formula1>
      <formula2>0</formula2>
    </dataValidation>
    <dataValidation type="list" allowBlank="1" showInputMessage="1" showErrorMessage="1" sqref="R85:U92 R94:U95 R97:U98 R100:U101 R103:U104 R106:U113" xr:uid="{00000000-0002-0000-0600-000011000000}">
      <formula1>INDIRECT($R$82)</formula1>
      <formula2>0</formula2>
    </dataValidation>
    <dataValidation type="list" allowBlank="1" showInputMessage="1" showErrorMessage="1" sqref="V85:Y92 V94:Y95 V97:Y98 V100:Y101 V103:Y104 V106:Y113" xr:uid="{00000000-0002-0000-0600-000012000000}">
      <formula1>INDIRECT($V$82)</formula1>
      <formula2>0</formula2>
    </dataValidation>
  </dataValidations>
  <hyperlinks>
    <hyperlink ref="A1" location="ACCUEIL!A1" display="#ACCUEIL.A1" xr:uid="{00000000-0004-0000-0600-000000000000}"/>
  </hyperlinks>
  <pageMargins left="0.7" right="0.7" top="0.75" bottom="0.75" header="0.511811023622047" footer="0.511811023622047"/>
  <pageSetup paperSize="9" scale="74" orientation="landscape" horizontalDpi="300" verticalDpi="300"/>
  <rowBreaks count="2" manualBreakCount="2">
    <brk id="41" max="16383" man="1"/>
    <brk id="7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6B9B8"/>
  </sheetPr>
  <dimension ref="A1:Y114"/>
  <sheetViews>
    <sheetView topLeftCell="A3" zoomScale="60" zoomScaleNormal="60" workbookViewId="0">
      <selection activeCell="M129" sqref="M129"/>
    </sheetView>
  </sheetViews>
  <sheetFormatPr baseColWidth="10" defaultColWidth="10.42578125" defaultRowHeight="14.25" customHeight="1"/>
  <cols>
    <col min="1" max="1" width="9" style="1" customWidth="1"/>
    <col min="2" max="2" width="27.140625" style="1" customWidth="1"/>
    <col min="3" max="4" width="6.5703125" style="1" customWidth="1"/>
    <col min="6" max="8" width="6.5703125" style="1" customWidth="1"/>
    <col min="9" max="9" width="10.85546875" style="1" customWidth="1"/>
    <col min="10" max="12" width="6.5703125" style="1" customWidth="1"/>
    <col min="13" max="13" width="8.5703125" style="1" customWidth="1"/>
    <col min="14" max="20" width="6.5703125" style="1" customWidth="1"/>
    <col min="21" max="21" width="10" style="1" customWidth="1"/>
    <col min="22" max="25" width="6.5703125" style="1" customWidth="1"/>
  </cols>
  <sheetData>
    <row r="1" spans="1:25" ht="30" customHeight="1">
      <c r="A1" s="133" t="str">
        <f>IF(ACCUEIL!D3="","Renseignez le nom de la compétition sur la page d'acceuil",ACCUEIL!D3)</f>
        <v>Renseignez le nom de la compétition sur la page d'acceuil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3" spans="1:25" ht="30" customHeight="1">
      <c r="A3" s="134" t="s">
        <v>308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1:25" ht="33" customHeight="1">
      <c r="B5" s="147" t="s">
        <v>259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</row>
    <row r="6" spans="1:25" ht="15">
      <c r="A6" s="156" t="s">
        <v>259</v>
      </c>
      <c r="B6" s="157" t="s">
        <v>260</v>
      </c>
      <c r="C6" s="157"/>
      <c r="D6" s="157"/>
      <c r="E6" s="157"/>
      <c r="F6" s="157" t="s">
        <v>261</v>
      </c>
      <c r="G6" s="157"/>
      <c r="H6" s="157"/>
      <c r="I6" s="157"/>
      <c r="J6" s="157" t="s">
        <v>262</v>
      </c>
      <c r="K6" s="157"/>
      <c r="L6" s="157"/>
      <c r="M6" s="157"/>
      <c r="N6" s="157" t="s">
        <v>263</v>
      </c>
      <c r="O6" s="157"/>
      <c r="P6" s="157"/>
      <c r="Q6" s="157"/>
      <c r="R6" s="157" t="s">
        <v>264</v>
      </c>
      <c r="S6" s="157"/>
      <c r="T6" s="157"/>
      <c r="U6" s="157"/>
      <c r="V6" s="157" t="s">
        <v>265</v>
      </c>
      <c r="W6" s="157"/>
      <c r="X6" s="157"/>
      <c r="Y6" s="157"/>
    </row>
    <row r="7" spans="1:25" ht="15">
      <c r="A7" s="156"/>
      <c r="B7" s="158" t="s">
        <v>208</v>
      </c>
      <c r="C7" s="158"/>
      <c r="D7" s="158"/>
      <c r="E7" s="158"/>
      <c r="F7" s="158" t="s">
        <v>209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</row>
    <row r="8" spans="1:25" ht="15" hidden="1">
      <c r="A8" s="156"/>
      <c r="B8" s="142" t="str">
        <f>VLOOKUP(B7,DONNEESJF!$A$2:$B$19,2,FALSE())</f>
        <v>EQJF1</v>
      </c>
      <c r="C8" s="142"/>
      <c r="D8" s="142"/>
      <c r="E8" s="142"/>
      <c r="F8" s="142" t="str">
        <f>VLOOKUP(F7,DONNEESJF!$A$2:$B$19,2,FALSE())</f>
        <v>EQJF2</v>
      </c>
      <c r="G8" s="142"/>
      <c r="H8" s="142"/>
      <c r="I8" s="142"/>
      <c r="J8" s="142" t="e">
        <f>VLOOKUP(J7,DONNEESJF!$A$2:$B$19,2,FALSE())</f>
        <v>#N/A</v>
      </c>
      <c r="K8" s="142"/>
      <c r="L8" s="142"/>
      <c r="M8" s="142"/>
      <c r="N8" s="142" t="e">
        <f>VLOOKUP(N7,DONNEESJF!$A$2:$B$19,2,FALSE())</f>
        <v>#N/A</v>
      </c>
      <c r="O8" s="142"/>
      <c r="P8" s="142"/>
      <c r="Q8" s="142"/>
      <c r="R8" s="142" t="e">
        <f>VLOOKUP(R7,DONNEESJF!$A$2:$B$19,2,FALSE())</f>
        <v>#N/A</v>
      </c>
      <c r="S8" s="142"/>
      <c r="T8" s="142"/>
      <c r="U8" s="142"/>
      <c r="V8" s="142" t="e">
        <f>VLOOKUP(V7,DONNEESJF!$A$2:$B$19,2,FALSE())</f>
        <v>#N/A</v>
      </c>
      <c r="W8" s="142"/>
      <c r="X8" s="142"/>
      <c r="Y8" s="142"/>
    </row>
    <row r="9" spans="1:25" ht="15">
      <c r="A9" s="156"/>
      <c r="B9" s="74" t="s">
        <v>266</v>
      </c>
      <c r="C9" s="75" t="s">
        <v>267</v>
      </c>
      <c r="D9" s="75" t="s">
        <v>268</v>
      </c>
      <c r="E9" s="76" t="s">
        <v>269</v>
      </c>
      <c r="F9" s="74" t="s">
        <v>266</v>
      </c>
      <c r="G9" s="75" t="s">
        <v>267</v>
      </c>
      <c r="H9" s="75" t="s">
        <v>268</v>
      </c>
      <c r="I9" s="76" t="s">
        <v>269</v>
      </c>
      <c r="J9" s="74" t="s">
        <v>266</v>
      </c>
      <c r="K9" s="75" t="s">
        <v>267</v>
      </c>
      <c r="L9" s="75" t="s">
        <v>268</v>
      </c>
      <c r="M9" s="76" t="s">
        <v>269</v>
      </c>
      <c r="N9" s="74" t="s">
        <v>266</v>
      </c>
      <c r="O9" s="75" t="s">
        <v>267</v>
      </c>
      <c r="P9" s="75" t="s">
        <v>268</v>
      </c>
      <c r="Q9" s="76" t="s">
        <v>269</v>
      </c>
      <c r="R9" s="74" t="s">
        <v>266</v>
      </c>
      <c r="S9" s="75" t="s">
        <v>267</v>
      </c>
      <c r="T9" s="75" t="s">
        <v>268</v>
      </c>
      <c r="U9" s="76" t="s">
        <v>269</v>
      </c>
      <c r="V9" s="74" t="s">
        <v>266</v>
      </c>
      <c r="W9" s="75" t="s">
        <v>267</v>
      </c>
      <c r="X9" s="75" t="s">
        <v>268</v>
      </c>
      <c r="Y9" s="76" t="s">
        <v>269</v>
      </c>
    </row>
    <row r="10" spans="1:25" ht="15">
      <c r="A10" s="85" t="s">
        <v>270</v>
      </c>
      <c r="B10" s="86">
        <v>5</v>
      </c>
      <c r="C10" s="87">
        <v>4</v>
      </c>
      <c r="D10" s="87">
        <v>19</v>
      </c>
      <c r="E10" s="80">
        <f>IF(ISERROR(RM4004ND/((B10*60)+C10+(D10/100)))*100,"",(RM4004ND/((B10*60)+C10+(D10/100)))*100)</f>
        <v>83.986981820572666</v>
      </c>
      <c r="F10" s="86">
        <v>5</v>
      </c>
      <c r="G10" s="87">
        <v>6</v>
      </c>
      <c r="H10" s="87">
        <v>54</v>
      </c>
      <c r="I10" s="80">
        <f>IF(ISERROR(RM4004ND/((F10*60)+G10+(H10/100)))*100,"",(RM4004ND/((F10*60)+G10+(H10/100)))*100)</f>
        <v>83.343119984341357</v>
      </c>
      <c r="J10" s="86"/>
      <c r="K10" s="87"/>
      <c r="L10" s="87"/>
      <c r="M10" s="80" t="str">
        <f>IF(ISERROR(RM4004ND/((J10*60)+K10+(L10/100)))*100,"",(RM4004ND/((J10*60)+K10+(L10/100)))*100)</f>
        <v/>
      </c>
      <c r="N10" s="86"/>
      <c r="O10" s="87"/>
      <c r="P10" s="87"/>
      <c r="Q10" s="80" t="str">
        <f>IF(ISERROR(RM4004ND/((N10*60)+O10+(P10/100)))*100,"",(RM4004ND/((N10*60)+O10+(P10/100)))*100)</f>
        <v/>
      </c>
      <c r="R10" s="86"/>
      <c r="S10" s="87"/>
      <c r="T10" s="87"/>
      <c r="U10" s="80" t="str">
        <f>IF(ISERROR(RM4004ND/((R10*60)+S10+(T10/100)))*100,"",(RM4004ND/((R10*60)+S10+(T10/100)))*100)</f>
        <v/>
      </c>
      <c r="V10" s="86"/>
      <c r="W10" s="87"/>
      <c r="X10" s="87"/>
      <c r="Y10" s="80" t="str">
        <f>IF(ISERROR(RM4004ND/((V10*60)+W10+(X10/100)))*100,"",(RM4004ND/((V10*60)+W10+(X10/100)))*100)</f>
        <v/>
      </c>
    </row>
    <row r="11" spans="1:25" ht="28.5" hidden="1">
      <c r="A11" s="81" t="s">
        <v>271</v>
      </c>
      <c r="B11" s="159"/>
      <c r="C11" s="159"/>
      <c r="D11" s="159"/>
      <c r="E11" s="159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</row>
    <row r="12" spans="1:25" ht="28.5" hidden="1">
      <c r="A12" s="81" t="s">
        <v>272</v>
      </c>
      <c r="B12" s="159"/>
      <c r="C12" s="159"/>
      <c r="D12" s="159"/>
      <c r="E12" s="159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</row>
    <row r="13" spans="1:25" ht="28.5" hidden="1">
      <c r="A13" s="81" t="s">
        <v>273</v>
      </c>
      <c r="B13" s="159"/>
      <c r="C13" s="159"/>
      <c r="D13" s="159"/>
      <c r="E13" s="159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</row>
    <row r="14" spans="1:25" ht="28.5" hidden="1">
      <c r="A14" s="81" t="s">
        <v>274</v>
      </c>
      <c r="B14" s="159"/>
      <c r="C14" s="159"/>
      <c r="D14" s="159"/>
      <c r="E14" s="159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</row>
    <row r="15" spans="1:25" ht="28.5" hidden="1">
      <c r="A15" s="81" t="s">
        <v>275</v>
      </c>
      <c r="B15" s="159"/>
      <c r="C15" s="159"/>
      <c r="D15" s="159"/>
      <c r="E15" s="159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</row>
    <row r="16" spans="1:25" ht="28.5" hidden="1">
      <c r="A16" s="81" t="s">
        <v>276</v>
      </c>
      <c r="B16" s="159"/>
      <c r="C16" s="159"/>
      <c r="D16" s="159"/>
      <c r="E16" s="159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</row>
    <row r="17" spans="1:25" ht="28.5" hidden="1">
      <c r="A17" s="81" t="s">
        <v>277</v>
      </c>
      <c r="B17" s="159"/>
      <c r="C17" s="159"/>
      <c r="D17" s="159"/>
      <c r="E17" s="159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</row>
    <row r="18" spans="1:25" ht="28.5" hidden="1">
      <c r="A18" s="81" t="s">
        <v>278</v>
      </c>
      <c r="B18" s="159"/>
      <c r="C18" s="159"/>
      <c r="D18" s="159"/>
      <c r="E18" s="159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</row>
    <row r="19" spans="1:25" ht="15">
      <c r="A19" s="88" t="s">
        <v>279</v>
      </c>
      <c r="B19" s="86">
        <v>1</v>
      </c>
      <c r="C19" s="87">
        <v>11</v>
      </c>
      <c r="D19" s="87">
        <v>59</v>
      </c>
      <c r="E19" s="80">
        <f>IF(ISERROR(RM100PD/((B19*60)+C19+(D19/100)))*100,"",(RM100PD/((B19*60)+C19+(D19/100)))*100)</f>
        <v>73.627601620338041</v>
      </c>
      <c r="F19" s="86">
        <v>1</v>
      </c>
      <c r="G19" s="87">
        <v>11</v>
      </c>
      <c r="H19" s="87">
        <v>98</v>
      </c>
      <c r="I19" s="80">
        <f>IF(ISERROR(RM100PD/((F19*60)+G19+(H19/100)))*100,"",(RM100PD/((F19*60)+G19+(H19/100)))*100)</f>
        <v>73.228674631842168</v>
      </c>
      <c r="J19" s="86"/>
      <c r="K19" s="87"/>
      <c r="L19" s="87"/>
      <c r="M19" s="80" t="str">
        <f>IF(ISERROR(RM100PD/((J19*60)+K19+(L19/100)))*100,"",(RM100PD/((J19*60)+K19+(L19/100)))*100)</f>
        <v/>
      </c>
      <c r="N19" s="86"/>
      <c r="O19" s="87"/>
      <c r="P19" s="87"/>
      <c r="Q19" s="80" t="str">
        <f>IF(ISERROR(RM100PD/((N19*60)+O19+(P19/100)))*100,"",(RM100PD/((N19*60)+O19+(P19/100)))*100)</f>
        <v/>
      </c>
      <c r="R19" s="86"/>
      <c r="S19" s="87"/>
      <c r="T19" s="87"/>
      <c r="U19" s="80" t="str">
        <f>IF(ISERROR(RM100PD/((R19*60)+S19+(T19/100)))*100,"",(RM100PD/((R19*60)+S19+(T19/100)))*100)</f>
        <v/>
      </c>
      <c r="V19" s="86"/>
      <c r="W19" s="87"/>
      <c r="X19" s="87"/>
      <c r="Y19" s="80" t="str">
        <f>IF(ISERROR(RM100PD/((V19*60)+W19+(X19/100)))*100,"",(RM100PD/((V19*60)+W19+(X19/100)))*100)</f>
        <v/>
      </c>
    </row>
    <row r="20" spans="1:25" ht="28.5" hidden="1">
      <c r="A20" s="81" t="s">
        <v>280</v>
      </c>
      <c r="B20" s="159"/>
      <c r="C20" s="159"/>
      <c r="D20" s="159"/>
      <c r="E20" s="159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</row>
    <row r="21" spans="1:25" ht="29.25" hidden="1" customHeight="1">
      <c r="A21" s="81" t="s">
        <v>281</v>
      </c>
      <c r="B21" s="159"/>
      <c r="C21" s="159"/>
      <c r="D21" s="159"/>
      <c r="E21" s="159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</row>
    <row r="22" spans="1:25" ht="15">
      <c r="A22" s="88" t="s">
        <v>282</v>
      </c>
      <c r="B22" s="86">
        <v>1</v>
      </c>
      <c r="C22" s="87">
        <v>16</v>
      </c>
      <c r="D22" s="87">
        <v>63</v>
      </c>
      <c r="E22" s="80">
        <f>IF(ISERROR(RM100DD/((B22*60)+C22+(D22/100)))*100,"",(RM100DD/((B22*60)+C22+(D22/100)))*100)</f>
        <v>70.494584366436129</v>
      </c>
      <c r="F22" s="86">
        <v>1</v>
      </c>
      <c r="G22" s="87">
        <v>9</v>
      </c>
      <c r="H22" s="87">
        <v>88</v>
      </c>
      <c r="I22" s="80">
        <f>IF(ISERROR(RM100DD/((F22*60)+G22+(H22/100)))*100,"",(RM100DD/((F22*60)+G22+(H22/100)))*100)</f>
        <v>77.303949627933605</v>
      </c>
      <c r="J22" s="86"/>
      <c r="K22" s="87"/>
      <c r="L22" s="87"/>
      <c r="M22" s="80" t="str">
        <f>IF(ISERROR(RM100DD/((J22*60)+K22+(L22/100)))*100,"",(RM100DD/((J22*60)+K22+(L22/100)))*100)</f>
        <v/>
      </c>
      <c r="N22" s="86"/>
      <c r="O22" s="87"/>
      <c r="P22" s="87"/>
      <c r="Q22" s="80" t="str">
        <f>IF(ISERROR(RM100DD/((N22*60)+O22+(P22/100)))*100,"",(RM100DD/((N22*60)+O22+(P22/100)))*100)</f>
        <v/>
      </c>
      <c r="R22" s="86"/>
      <c r="S22" s="87"/>
      <c r="T22" s="87"/>
      <c r="U22" s="80" t="str">
        <f>IF(ISERROR(RM100DD/((R22*60)+S22+(T22/100)))*100,"",(RM100DD/((R22*60)+S22+(T22/100)))*100)</f>
        <v/>
      </c>
      <c r="V22" s="86"/>
      <c r="W22" s="87"/>
      <c r="X22" s="87"/>
      <c r="Y22" s="80" t="str">
        <f>IF(ISERROR(RM100DD/((V22*60)+W22+(X22/100)))*100,"",(RM100DD/((V22*60)+W22+(X22/100)))*100)</f>
        <v/>
      </c>
    </row>
    <row r="23" spans="1:25" ht="28.5" hidden="1">
      <c r="A23" s="81" t="s">
        <v>283</v>
      </c>
      <c r="B23" s="159"/>
      <c r="C23" s="159"/>
      <c r="D23" s="159"/>
      <c r="E23" s="159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</row>
    <row r="24" spans="1:25" ht="28.5" hidden="1">
      <c r="A24" s="81" t="s">
        <v>284</v>
      </c>
      <c r="B24" s="159"/>
      <c r="C24" s="159"/>
      <c r="D24" s="159"/>
      <c r="E24" s="159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</row>
    <row r="25" spans="1:25" ht="15">
      <c r="A25" s="88" t="s">
        <v>285</v>
      </c>
      <c r="B25" s="86">
        <v>1</v>
      </c>
      <c r="C25" s="87">
        <v>26</v>
      </c>
      <c r="D25" s="87">
        <v>0</v>
      </c>
      <c r="E25" s="80">
        <f>IF(ISERROR(RM100BD/((B25*60)+C25+(D25/100)))*100,"",(RM100BD/((B25*60)+C25+(D25/100)))*100)</f>
        <v>72.511627906976742</v>
      </c>
      <c r="F25" s="86">
        <v>1</v>
      </c>
      <c r="G25" s="87">
        <v>30</v>
      </c>
      <c r="H25" s="87">
        <v>22</v>
      </c>
      <c r="I25" s="80">
        <f>IF(ISERROR(RM100BD/((F25*60)+G25+(H25/100)))*100,"",(RM100BD/((F25*60)+G25+(H25/100)))*100)</f>
        <v>69.119929062292172</v>
      </c>
      <c r="J25" s="86"/>
      <c r="K25" s="87"/>
      <c r="L25" s="87"/>
      <c r="M25" s="80" t="str">
        <f>IF(ISERROR(RM100BD/((J25*60)+K25+(L25/100)))*100,"",(RM100BD/((J25*60)+K25+(L25/100)))*100)</f>
        <v/>
      </c>
      <c r="N25" s="86"/>
      <c r="O25" s="87"/>
      <c r="P25" s="87"/>
      <c r="Q25" s="80" t="str">
        <f>IF(ISERROR(RM100BD/((N25*60)+O25+(P25/100)))*100,"",(RM100BD/((N25*60)+O25+(P25/100)))*100)</f>
        <v/>
      </c>
      <c r="R25" s="86"/>
      <c r="S25" s="87"/>
      <c r="T25" s="87"/>
      <c r="U25" s="80" t="str">
        <f>IF(ISERROR(RM100BD/((R25*60)+S25+(T25/100)))*100,"",(RM100BD/((R25*60)+S25+(T25/100)))*100)</f>
        <v/>
      </c>
      <c r="V25" s="86"/>
      <c r="W25" s="87"/>
      <c r="X25" s="87"/>
      <c r="Y25" s="80" t="str">
        <f>IF(ISERROR(RM100BD/((V25*60)+W25+(X25/100)))*100,"",(RM100BD/((V25*60)+W25+(X25/100)))*100)</f>
        <v/>
      </c>
    </row>
    <row r="26" spans="1:25" ht="28.5" hidden="1">
      <c r="A26" s="81" t="s">
        <v>286</v>
      </c>
      <c r="B26" s="159"/>
      <c r="C26" s="159"/>
      <c r="D26" s="159"/>
      <c r="E26" s="159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</row>
    <row r="27" spans="1:25" ht="28.5" hidden="1">
      <c r="A27" s="81" t="s">
        <v>287</v>
      </c>
      <c r="B27" s="159"/>
      <c r="C27" s="159"/>
      <c r="D27" s="159"/>
      <c r="E27" s="159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</row>
    <row r="28" spans="1:25" ht="15">
      <c r="A28" s="88" t="s">
        <v>288</v>
      </c>
      <c r="B28" s="86">
        <v>1</v>
      </c>
      <c r="C28" s="87">
        <v>7</v>
      </c>
      <c r="D28" s="87">
        <v>84</v>
      </c>
      <c r="E28" s="80">
        <f>IF(ISERROR(RM100NLD/((B28*60)+C28+(D28/100)))*100,"",(RM100NLD/((B28*60)+C28+(D28/100)))*100)</f>
        <v>74.071344339622641</v>
      </c>
      <c r="F28" s="86">
        <v>1</v>
      </c>
      <c r="G28" s="87">
        <v>9</v>
      </c>
      <c r="H28" s="87">
        <v>9</v>
      </c>
      <c r="I28" s="80">
        <f>IF(ISERROR(RM100NLD/((F28*60)+G28+(H28/100)))*100,"",(RM100NLD/((F28*60)+G28+(H28/100)))*100)</f>
        <v>72.731220147633508</v>
      </c>
      <c r="J28" s="86"/>
      <c r="K28" s="87"/>
      <c r="L28" s="87"/>
      <c r="M28" s="80" t="str">
        <f>IF(ISERROR(RM100NLD/((J28*60)+K28+(L28/100)))*100,"",(RM100NLD/((J28*60)+K28+(L28/100)))*100)</f>
        <v/>
      </c>
      <c r="N28" s="86"/>
      <c r="O28" s="87"/>
      <c r="P28" s="87"/>
      <c r="Q28" s="80" t="str">
        <f>IF(ISERROR(RM100NLD/((N28*60)+O28+(P28/100)))*100,"",(RM100NLD/((N28*60)+O28+(P28/100)))*100)</f>
        <v/>
      </c>
      <c r="R28" s="86"/>
      <c r="S28" s="87"/>
      <c r="T28" s="87"/>
      <c r="U28" s="80" t="str">
        <f>IF(ISERROR(RM100NLD/((R28*60)+S28+(T28/100)))*100,"",(RM100NLD/((R28*60)+S28+(T28/100)))*100)</f>
        <v/>
      </c>
      <c r="V28" s="86"/>
      <c r="W28" s="87"/>
      <c r="X28" s="87"/>
      <c r="Y28" s="80" t="str">
        <f>IF(ISERROR(RM100NLD/((V28*60)+W28+(X28/100)))*100,"",(RM100NLD/((V28*60)+W28+(X28/100)))*100)</f>
        <v/>
      </c>
    </row>
    <row r="29" spans="1:25" ht="28.5" hidden="1">
      <c r="A29" s="81" t="s">
        <v>289</v>
      </c>
      <c r="B29" s="159"/>
      <c r="C29" s="159"/>
      <c r="D29" s="159"/>
      <c r="E29" s="159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</row>
    <row r="30" spans="1:25" ht="28.5" hidden="1">
      <c r="A30" s="81" t="s">
        <v>290</v>
      </c>
      <c r="B30" s="160"/>
      <c r="C30" s="160"/>
      <c r="D30" s="160"/>
      <c r="E30" s="160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</row>
    <row r="31" spans="1:25" ht="15">
      <c r="A31" s="88" t="s">
        <v>291</v>
      </c>
      <c r="B31" s="86">
        <v>10</v>
      </c>
      <c r="C31" s="87">
        <v>28</v>
      </c>
      <c r="D31" s="87">
        <v>30</v>
      </c>
      <c r="E31" s="80">
        <f>IF(ISERROR(RM800NLD/((B31*60)+C31+(D31/100)))*100,"",(RM800NLD/((B31*60)+C31+(D31/100)))*100)</f>
        <v>75.985993951933793</v>
      </c>
      <c r="F31" s="86">
        <v>9</v>
      </c>
      <c r="G31" s="87">
        <v>53</v>
      </c>
      <c r="H31" s="87">
        <v>30</v>
      </c>
      <c r="I31" s="80">
        <f>IF(ISERROR(RM800NLD/((F31*60)+G31+(H31/100)))*100,"",(RM800NLD/((F31*60)+G31+(H31/100)))*100)</f>
        <v>80.468565649755604</v>
      </c>
      <c r="J31" s="86"/>
      <c r="K31" s="87"/>
      <c r="L31" s="87"/>
      <c r="M31" s="80" t="str">
        <f>IF(ISERROR(RM800NLD/((J31*60)+K31+(L31/100)))*100,"",(RM800NLD/((J31*60)+K31+(L31/100)))*100)</f>
        <v/>
      </c>
      <c r="N31" s="86"/>
      <c r="O31" s="87"/>
      <c r="P31" s="87"/>
      <c r="Q31" s="80" t="str">
        <f>IF(ISERROR(RM800NLD/((N31*60)+O31+(P31/100)))*100,"",(RM800NLD/((N31*60)+O31+(P31/100)))*100)</f>
        <v/>
      </c>
      <c r="R31" s="86"/>
      <c r="S31" s="87"/>
      <c r="T31" s="87"/>
      <c r="U31" s="80" t="str">
        <f>IF(ISERROR(RM800NLD/((R31*60)+S31+(T31/100)))*100,"",(RM800NLD/((R31*60)+S31+(T31/100)))*100)</f>
        <v/>
      </c>
      <c r="V31" s="86"/>
      <c r="W31" s="87"/>
      <c r="X31" s="87"/>
      <c r="Y31" s="80" t="str">
        <f>IF(ISERROR(RM800NLD/((V31*60)+W31+(X31/100)))*100,"",(RM800NLD/((V31*60)+W31+(X31/100)))*100)</f>
        <v/>
      </c>
    </row>
    <row r="32" spans="1:25" ht="28.5" hidden="1">
      <c r="A32" s="81" t="s">
        <v>292</v>
      </c>
      <c r="B32" s="148"/>
      <c r="C32" s="148"/>
      <c r="D32" s="148"/>
      <c r="E32" s="148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</row>
    <row r="33" spans="1:25" ht="28.5" hidden="1">
      <c r="A33" s="81" t="s">
        <v>293</v>
      </c>
      <c r="B33" s="148"/>
      <c r="C33" s="148"/>
      <c r="D33" s="148"/>
      <c r="E33" s="148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</row>
    <row r="34" spans="1:25" ht="28.5" hidden="1">
      <c r="A34" s="81" t="s">
        <v>294</v>
      </c>
      <c r="B34" s="148"/>
      <c r="C34" s="148"/>
      <c r="D34" s="148"/>
      <c r="E34" s="148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</row>
    <row r="35" spans="1:25" ht="28.5" hidden="1">
      <c r="A35" s="81" t="s">
        <v>295</v>
      </c>
      <c r="B35" s="148"/>
      <c r="C35" s="148"/>
      <c r="D35" s="148"/>
      <c r="E35" s="148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</row>
    <row r="36" spans="1:25" ht="28.5" hidden="1">
      <c r="A36" s="81" t="s">
        <v>296</v>
      </c>
      <c r="B36" s="148"/>
      <c r="C36" s="148"/>
      <c r="D36" s="148"/>
      <c r="E36" s="148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</row>
    <row r="37" spans="1:25" ht="28.5" hidden="1">
      <c r="A37" s="81" t="s">
        <v>297</v>
      </c>
      <c r="B37" s="148"/>
      <c r="C37" s="148"/>
      <c r="D37" s="148"/>
      <c r="E37" s="148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</row>
    <row r="38" spans="1:25" ht="28.5" hidden="1">
      <c r="A38" s="81" t="s">
        <v>298</v>
      </c>
      <c r="B38" s="148"/>
      <c r="C38" s="148"/>
      <c r="D38" s="148"/>
      <c r="E38" s="148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</row>
    <row r="39" spans="1:25" ht="28.5" hidden="1">
      <c r="A39" s="83" t="s">
        <v>299</v>
      </c>
      <c r="B39" s="148"/>
      <c r="C39" s="148"/>
      <c r="D39" s="148"/>
      <c r="E39" s="148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</row>
    <row r="40" spans="1:25" ht="15">
      <c r="A40" s="89" t="s">
        <v>300</v>
      </c>
      <c r="B40" s="141">
        <f>IF(ISERROR((4*E10)+E19+E22+E25+E28+(8*E31))/16,"",((4*E10)+E19+E22+E25+E28+(8*E31))/16)</f>
        <v>77.158814820695909</v>
      </c>
      <c r="C40" s="141"/>
      <c r="D40" s="141"/>
      <c r="E40" s="141"/>
      <c r="F40" s="141">
        <f>IF(ISERROR((4*I10)+I19+I22+I25+I28+(8*I31))/16,"",((4*I10)+I19+I22+I25+I28+(8*I31))/16)</f>
        <v>79.344048662819489</v>
      </c>
      <c r="G40" s="141"/>
      <c r="H40" s="141"/>
      <c r="I40" s="141"/>
      <c r="J40" s="141" t="str">
        <f>IF(ISERROR((4*M10)+M19+M22+M25+M28+(8*M31))/16,"",((4*M10)+M19+M22+M25+M28+(8*M31))/16)</f>
        <v/>
      </c>
      <c r="K40" s="141"/>
      <c r="L40" s="141"/>
      <c r="M40" s="141"/>
      <c r="N40" s="141" t="str">
        <f>IF(ISERROR((4*Q10)+Q19+Q22+Q25+Q28+(8*Q31))/16,"",((4*Q10)+Q19+Q22+Q25+Q28+(8*Q31))/16)</f>
        <v/>
      </c>
      <c r="O40" s="141"/>
      <c r="P40" s="141"/>
      <c r="Q40" s="141"/>
      <c r="R40" s="141" t="str">
        <f>IF(ISERROR((4*U10)+U19+U22+U25+U28+(8*U31))/16,"",((4*U10)+U19+U22+U25+U28+(8*U31))/16)</f>
        <v/>
      </c>
      <c r="S40" s="141"/>
      <c r="T40" s="141"/>
      <c r="U40" s="141"/>
      <c r="V40" s="141" t="str">
        <f>IF(ISERROR((4*Y10)+Y19+Y22+Y25+Y28+(8*Y31))/16,"",((4*Y10)+Y19+Y22+Y25+Y28+(8*Y31))/16)</f>
        <v/>
      </c>
      <c r="W40" s="141"/>
      <c r="X40" s="141"/>
      <c r="Y40" s="141"/>
    </row>
    <row r="41" spans="1:25" ht="15" hidden="1"/>
    <row r="42" spans="1:25" ht="42" hidden="1" customHeight="1">
      <c r="B42" s="147" t="s">
        <v>259</v>
      </c>
      <c r="C42" s="147"/>
      <c r="D42" s="147"/>
      <c r="E42" s="147"/>
      <c r="F42" s="147"/>
      <c r="G42" s="147"/>
      <c r="H42" s="147"/>
      <c r="I42" s="147"/>
      <c r="J42" s="143" t="s">
        <v>301</v>
      </c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</row>
    <row r="43" spans="1:25" ht="15">
      <c r="A43" s="156" t="s">
        <v>302</v>
      </c>
      <c r="B43" s="157" t="s">
        <v>303</v>
      </c>
      <c r="C43" s="157"/>
      <c r="D43" s="157"/>
      <c r="E43" s="157"/>
      <c r="F43" s="157" t="s">
        <v>305</v>
      </c>
      <c r="G43" s="157"/>
      <c r="H43" s="157"/>
      <c r="I43" s="157"/>
      <c r="J43" s="157" t="s">
        <v>260</v>
      </c>
      <c r="K43" s="157"/>
      <c r="L43" s="157"/>
      <c r="M43" s="157"/>
      <c r="N43" s="157" t="s">
        <v>261</v>
      </c>
      <c r="O43" s="157"/>
      <c r="P43" s="157"/>
      <c r="Q43" s="157"/>
      <c r="R43" s="157" t="s">
        <v>262</v>
      </c>
      <c r="S43" s="157"/>
      <c r="T43" s="157"/>
      <c r="U43" s="157"/>
      <c r="V43" s="157" t="s">
        <v>263</v>
      </c>
      <c r="W43" s="157"/>
      <c r="X43" s="157"/>
      <c r="Y43" s="157"/>
    </row>
    <row r="44" spans="1:25" ht="15">
      <c r="A44" s="156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</row>
    <row r="45" spans="1:25" ht="15" hidden="1">
      <c r="A45" s="156"/>
      <c r="B45" s="142" t="e">
        <f>VLOOKUP(B44,DONNEESJF!$A$2:$B$19,2,FALSE())</f>
        <v>#N/A</v>
      </c>
      <c r="C45" s="142"/>
      <c r="D45" s="142"/>
      <c r="E45" s="142"/>
      <c r="F45" s="142" t="e">
        <f>VLOOKUP(F44,DONNEESJF!$A$2:$B$19,2,FALSE())</f>
        <v>#N/A</v>
      </c>
      <c r="G45" s="142"/>
      <c r="H45" s="142"/>
      <c r="I45" s="142"/>
      <c r="J45" s="142" t="e">
        <f>VLOOKUP(J44,DONNEESJF!$A$2:$B$19,2,FALSE())</f>
        <v>#N/A</v>
      </c>
      <c r="K45" s="142"/>
      <c r="L45" s="142"/>
      <c r="M45" s="142"/>
      <c r="N45" s="142" t="e">
        <f>VLOOKUP(N44,DONNEESJF!$A$2:$B$19,2,FALSE())</f>
        <v>#N/A</v>
      </c>
      <c r="O45" s="142"/>
      <c r="P45" s="142"/>
      <c r="Q45" s="142"/>
      <c r="R45" s="142" t="e">
        <f>VLOOKUP(R44,DONNEESJF!$A$2:$B$19,2,FALSE())</f>
        <v>#N/A</v>
      </c>
      <c r="S45" s="142"/>
      <c r="T45" s="142"/>
      <c r="U45" s="142"/>
      <c r="V45" s="142" t="e">
        <f>VLOOKUP(V44,DONNEESJF!$A$2:$B$19,2,FALSE())</f>
        <v>#N/A</v>
      </c>
      <c r="W45" s="142"/>
      <c r="X45" s="142"/>
      <c r="Y45" s="142"/>
    </row>
    <row r="46" spans="1:25" ht="15">
      <c r="A46" s="156"/>
      <c r="B46" s="74" t="s">
        <v>266</v>
      </c>
      <c r="C46" s="75" t="s">
        <v>267</v>
      </c>
      <c r="D46" s="75" t="s">
        <v>268</v>
      </c>
      <c r="E46" s="76" t="s">
        <v>269</v>
      </c>
      <c r="F46" s="74" t="s">
        <v>266</v>
      </c>
      <c r="G46" s="75" t="s">
        <v>267</v>
      </c>
      <c r="H46" s="75" t="s">
        <v>268</v>
      </c>
      <c r="I46" s="76" t="s">
        <v>269</v>
      </c>
      <c r="J46" s="74" t="s">
        <v>266</v>
      </c>
      <c r="K46" s="75" t="s">
        <v>267</v>
      </c>
      <c r="L46" s="75" t="s">
        <v>268</v>
      </c>
      <c r="M46" s="76" t="s">
        <v>269</v>
      </c>
      <c r="N46" s="74" t="s">
        <v>266</v>
      </c>
      <c r="O46" s="75" t="s">
        <v>267</v>
      </c>
      <c r="P46" s="75" t="s">
        <v>268</v>
      </c>
      <c r="Q46" s="76" t="s">
        <v>269</v>
      </c>
      <c r="R46" s="74" t="s">
        <v>266</v>
      </c>
      <c r="S46" s="75" t="s">
        <v>267</v>
      </c>
      <c r="T46" s="75" t="s">
        <v>268</v>
      </c>
      <c r="U46" s="76" t="s">
        <v>269</v>
      </c>
      <c r="V46" s="74" t="s">
        <v>266</v>
      </c>
      <c r="W46" s="75" t="s">
        <v>267</v>
      </c>
      <c r="X46" s="75" t="s">
        <v>268</v>
      </c>
      <c r="Y46" s="76" t="s">
        <v>269</v>
      </c>
    </row>
    <row r="47" spans="1:25" ht="15">
      <c r="A47" s="85" t="s">
        <v>270</v>
      </c>
      <c r="B47" s="86"/>
      <c r="C47" s="87"/>
      <c r="D47" s="87"/>
      <c r="E47" s="80" t="str">
        <f>IF(ISERROR(RM4004ND/((B47*60)+C47+(D47/100)))*100,"",(RM4004ND/((B47*60)+C47+(D47/100)))*100)</f>
        <v/>
      </c>
      <c r="F47" s="86"/>
      <c r="G47" s="87"/>
      <c r="H47" s="87"/>
      <c r="I47" s="80" t="str">
        <f>IF(ISERROR(RM4004ND/((F47*60)+G47+(H47/100)))*100,"",(RM4004ND/((F47*60)+G47+(H47/100)))*100)</f>
        <v/>
      </c>
      <c r="J47" s="86"/>
      <c r="K47" s="87"/>
      <c r="L47" s="87"/>
      <c r="M47" s="80" t="str">
        <f>IF(ISERROR(RM4004ND/((J47*60)+K47+(L47/100)))*100,"",(RM4004ND/((J47*60)+K47+(L47/100)))*100)</f>
        <v/>
      </c>
      <c r="N47" s="86"/>
      <c r="O47" s="87"/>
      <c r="P47" s="87"/>
      <c r="Q47" s="80" t="str">
        <f>IF(ISERROR(RM4004ND/((N47*60)+O47+(P47/100)))*100,"",(RM4004ND/((N47*60)+O47+(P47/100)))*100)</f>
        <v/>
      </c>
      <c r="R47" s="86"/>
      <c r="S47" s="87"/>
      <c r="T47" s="87"/>
      <c r="U47" s="80" t="str">
        <f>IF(ISERROR(RM4004ND/((R47*60)+S47+(T47/100)))*100,"",(RM4004ND/((R47*60)+S47+(T47/100)))*100)</f>
        <v/>
      </c>
      <c r="V47" s="86"/>
      <c r="W47" s="87"/>
      <c r="X47" s="87"/>
      <c r="Y47" s="80" t="str">
        <f>IF(ISERROR(RM4004ND/((V47*60)+W47+(X47/100)))*100,"",(RM4004ND/((V47*60)+W47+(X47/100)))*100)</f>
        <v/>
      </c>
    </row>
    <row r="48" spans="1:25" ht="15" hidden="1">
      <c r="A48" s="81" t="s">
        <v>271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</row>
    <row r="49" spans="1:25" ht="15" hidden="1">
      <c r="A49" s="81" t="s">
        <v>272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</row>
    <row r="50" spans="1:25" ht="15" hidden="1">
      <c r="A50" s="81" t="s">
        <v>273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</row>
    <row r="51" spans="1:25" ht="15" hidden="1">
      <c r="A51" s="81" t="s">
        <v>274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</row>
    <row r="52" spans="1:25" ht="15" hidden="1">
      <c r="A52" s="81" t="s">
        <v>275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</row>
    <row r="53" spans="1:25" ht="15" hidden="1">
      <c r="A53" s="81" t="s">
        <v>276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</row>
    <row r="54" spans="1:25" ht="15" hidden="1">
      <c r="A54" s="81" t="s">
        <v>277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</row>
    <row r="55" spans="1:25" ht="15" hidden="1">
      <c r="A55" s="81" t="s">
        <v>278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</row>
    <row r="56" spans="1:25" ht="15">
      <c r="A56" s="88" t="s">
        <v>279</v>
      </c>
      <c r="B56" s="86"/>
      <c r="C56" s="87"/>
      <c r="D56" s="87"/>
      <c r="E56" s="80" t="str">
        <f>IF(ISERROR(RM100PD/((B56*60)+C56+(D56/100)))*100,"",(RM100PD/((B56*60)+C56+(D56/100)))*100)</f>
        <v/>
      </c>
      <c r="F56" s="86"/>
      <c r="G56" s="87"/>
      <c r="H56" s="87"/>
      <c r="I56" s="80" t="str">
        <f>IF(ISERROR(RM100PD/((F56*60)+G56+(H56/100)))*100,"",(RM100PD/((F56*60)+G56+(H56/100)))*100)</f>
        <v/>
      </c>
      <c r="J56" s="86"/>
      <c r="K56" s="87"/>
      <c r="L56" s="87"/>
      <c r="M56" s="80" t="str">
        <f>IF(ISERROR(RM100PD/((J56*60)+K56+(L56/100)))*100,"",(RM100PD/((J56*60)+K56+(L56/100)))*100)</f>
        <v/>
      </c>
      <c r="N56" s="86"/>
      <c r="O56" s="87"/>
      <c r="P56" s="87"/>
      <c r="Q56" s="80" t="str">
        <f>IF(ISERROR(RM100PD/((N56*60)+O56+(P56/100)))*100,"",(RM100PD/((N56*60)+O56+(P56/100)))*100)</f>
        <v/>
      </c>
      <c r="R56" s="86"/>
      <c r="S56" s="87"/>
      <c r="T56" s="87"/>
      <c r="U56" s="80" t="str">
        <f>IF(ISERROR(RM100PD/((R56*60)+S56+(T56/100)))*100,"",(RM100PD/((R56*60)+S56+(T56/100)))*100)</f>
        <v/>
      </c>
      <c r="V56" s="86"/>
      <c r="W56" s="87"/>
      <c r="X56" s="87"/>
      <c r="Y56" s="80" t="str">
        <f>IF(ISERROR(RM100PD/((V56*60)+W56+(X56/100)))*100,"",(RM100PD/((V56*60)+W56+(X56/100)))*100)</f>
        <v/>
      </c>
    </row>
    <row r="57" spans="1:25" ht="15" hidden="1">
      <c r="A57" s="81" t="s">
        <v>280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</row>
    <row r="58" spans="1:25" ht="15" hidden="1">
      <c r="A58" s="81" t="s">
        <v>281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</row>
    <row r="59" spans="1:25" ht="15">
      <c r="A59" s="88" t="s">
        <v>282</v>
      </c>
      <c r="B59" s="86"/>
      <c r="C59" s="87"/>
      <c r="D59" s="87"/>
      <c r="E59" s="80" t="str">
        <f>IF(ISERROR(RM100DD/((B59*60)+C59+(D59/100)))*100,"",(RM100DD/((B59*60)+C59+(D59/100)))*100)</f>
        <v/>
      </c>
      <c r="F59" s="86"/>
      <c r="G59" s="87"/>
      <c r="H59" s="87"/>
      <c r="I59" s="80" t="str">
        <f>IF(ISERROR(RM100DD/((F59*60)+G59+(H59/100)))*100,"",(RM100DD/((F59*60)+G59+(H59/100)))*100)</f>
        <v/>
      </c>
      <c r="J59" s="86"/>
      <c r="K59" s="87"/>
      <c r="L59" s="87"/>
      <c r="M59" s="80" t="str">
        <f>IF(ISERROR(RM100DD/((J59*60)+K59+(L59/100)))*100,"",(RM100DD/((J59*60)+K59+(L59/100)))*100)</f>
        <v/>
      </c>
      <c r="N59" s="86"/>
      <c r="O59" s="87"/>
      <c r="P59" s="87"/>
      <c r="Q59" s="80" t="str">
        <f>IF(ISERROR(RM100DD/((N59*60)+O59+(P59/100)))*100,"",(RM100DD/((N59*60)+O59+(P59/100)))*100)</f>
        <v/>
      </c>
      <c r="R59" s="86"/>
      <c r="S59" s="87"/>
      <c r="T59" s="87"/>
      <c r="U59" s="80" t="str">
        <f>IF(ISERROR(RM100DD/((R59*60)+S59+(T59/100)))*100,"",(RM100DD/((R59*60)+S59+(T59/100)))*100)</f>
        <v/>
      </c>
      <c r="V59" s="86"/>
      <c r="W59" s="87"/>
      <c r="X59" s="87"/>
      <c r="Y59" s="80" t="str">
        <f>IF(ISERROR(RM100DD/((V59*60)+W59+(X59/100)))*100,"",(RM100DD/((V59*60)+W59+(X59/100)))*100)</f>
        <v/>
      </c>
    </row>
    <row r="60" spans="1:25" ht="15" hidden="1">
      <c r="A60" s="81" t="s">
        <v>283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</row>
    <row r="61" spans="1:25" ht="15" hidden="1">
      <c r="A61" s="81" t="s">
        <v>284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</row>
    <row r="62" spans="1:25" ht="15">
      <c r="A62" s="88" t="s">
        <v>285</v>
      </c>
      <c r="B62" s="86"/>
      <c r="C62" s="87"/>
      <c r="D62" s="87"/>
      <c r="E62" s="80" t="str">
        <f>IF(ISERROR(RM100BD/((B62*60)+C62+(D62/100)))*100,"",(RM100BD/((B62*60)+C62+(D62/100)))*100)</f>
        <v/>
      </c>
      <c r="F62" s="86"/>
      <c r="G62" s="87"/>
      <c r="H62" s="87"/>
      <c r="I62" s="80" t="str">
        <f>IF(ISERROR(RM100BD/((F62*60)+G62+(H62/100)))*100,"",(RM100BD/((F62*60)+G62+(H62/100)))*100)</f>
        <v/>
      </c>
      <c r="J62" s="86"/>
      <c r="K62" s="87"/>
      <c r="L62" s="87"/>
      <c r="M62" s="80" t="str">
        <f>IF(ISERROR(RM100BD/((J62*60)+K62+(L62/100)))*100,"",(RM100BD/((J62*60)+K62+(L62/100)))*100)</f>
        <v/>
      </c>
      <c r="N62" s="86"/>
      <c r="O62" s="87"/>
      <c r="P62" s="87"/>
      <c r="Q62" s="80" t="str">
        <f>IF(ISERROR(RM100BD/((N62*60)+O62+(P62/100)))*100,"",(RM100BD/((N62*60)+O62+(P62/100)))*100)</f>
        <v/>
      </c>
      <c r="R62" s="86"/>
      <c r="S62" s="87"/>
      <c r="T62" s="87"/>
      <c r="U62" s="80" t="str">
        <f>IF(ISERROR(RM100BD/((R62*60)+S62+(T62/100)))*100,"",(RM100BD/((R62*60)+S62+(T62/100)))*100)</f>
        <v/>
      </c>
      <c r="V62" s="86"/>
      <c r="W62" s="87"/>
      <c r="X62" s="87"/>
      <c r="Y62" s="80" t="str">
        <f>IF(ISERROR(RM100BD/((V62*60)+W62+(X62/100)))*100,"",(RM100BD/((V62*60)+W62+(X62/100)))*100)</f>
        <v/>
      </c>
    </row>
    <row r="63" spans="1:25" ht="15" hidden="1">
      <c r="A63" s="81" t="s">
        <v>286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</row>
    <row r="64" spans="1:25" ht="15" hidden="1">
      <c r="A64" s="81" t="s">
        <v>287</v>
      </c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</row>
    <row r="65" spans="1:25" ht="15">
      <c r="A65" s="88" t="s">
        <v>288</v>
      </c>
      <c r="B65" s="86"/>
      <c r="C65" s="87"/>
      <c r="D65" s="87"/>
      <c r="E65" s="80" t="str">
        <f>IF(ISERROR(RM100NLD/((B65*60)+C65+(D65/100)))*100,"",(RM100NLD/((B65*60)+C65+(D65/100)))*100)</f>
        <v/>
      </c>
      <c r="F65" s="86"/>
      <c r="G65" s="87"/>
      <c r="H65" s="87"/>
      <c r="I65" s="80" t="str">
        <f>IF(ISERROR(RM100NLD/((F65*60)+G65+(H65/100)))*100,"",(RM100NLD/((F65*60)+G65+(H65/100)))*100)</f>
        <v/>
      </c>
      <c r="J65" s="86"/>
      <c r="K65" s="87"/>
      <c r="L65" s="87"/>
      <c r="M65" s="80" t="str">
        <f>IF(ISERROR(RM100NLD/((J65*60)+K65+(L65/100)))*100,"",(RM100NLD/((J65*60)+K65+(L65/100)))*100)</f>
        <v/>
      </c>
      <c r="N65" s="86"/>
      <c r="O65" s="87"/>
      <c r="P65" s="87"/>
      <c r="Q65" s="80" t="str">
        <f>IF(ISERROR(RM100NLD/((N65*60)+O65+(P65/100)))*100,"",(RM100NLD/((N65*60)+O65+(P65/100)))*100)</f>
        <v/>
      </c>
      <c r="R65" s="86"/>
      <c r="S65" s="87"/>
      <c r="T65" s="87"/>
      <c r="U65" s="80" t="str">
        <f>IF(ISERROR(RM100NLD/((R65*60)+S65+(T65/100)))*100,"",(RM100NLD/((R65*60)+S65+(T65/100)))*100)</f>
        <v/>
      </c>
      <c r="V65" s="86"/>
      <c r="W65" s="87"/>
      <c r="X65" s="87"/>
      <c r="Y65" s="80" t="str">
        <f>IF(ISERROR(RM100NLD/((V65*60)+W65+(X65/100)))*100,"",(RM100NLD/((V65*60)+W65+(X65/100)))*100)</f>
        <v/>
      </c>
    </row>
    <row r="66" spans="1:25" ht="15" hidden="1">
      <c r="A66" s="81" t="s">
        <v>289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</row>
    <row r="67" spans="1:25" ht="15" hidden="1">
      <c r="A67" s="81" t="s">
        <v>290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</row>
    <row r="68" spans="1:25" ht="15">
      <c r="A68" s="88" t="s">
        <v>291</v>
      </c>
      <c r="B68" s="86"/>
      <c r="C68" s="87"/>
      <c r="D68" s="87"/>
      <c r="E68" s="80" t="str">
        <f>IF(ISERROR(RM800NLD/((B68*60)+C68+(D68/100)))*100,"",(RM800NLD/((B68*60)+C68+(D68/100)))*100)</f>
        <v/>
      </c>
      <c r="F68" s="86"/>
      <c r="G68" s="87"/>
      <c r="H68" s="87"/>
      <c r="I68" s="80" t="str">
        <f>IF(ISERROR(RM800NLD/((F68*60)+G68+(H68/100)))*100,"",(RM800NLD/((F68*60)+G68+(H68/100)))*100)</f>
        <v/>
      </c>
      <c r="J68" s="86"/>
      <c r="K68" s="87"/>
      <c r="L68" s="87"/>
      <c r="M68" s="80" t="str">
        <f>IF(ISERROR(RM800NLD/((J68*60)+K68+(L68/100)))*100,"",(RM800NLD/((J68*60)+K68+(L68/100)))*100)</f>
        <v/>
      </c>
      <c r="N68" s="86"/>
      <c r="O68" s="87"/>
      <c r="P68" s="87"/>
      <c r="Q68" s="80" t="str">
        <f>IF(ISERROR(RM800NLD/((N68*60)+O68+(P68/100)))*100,"",(RM800NLD/((N68*60)+O68+(P68/100)))*100)</f>
        <v/>
      </c>
      <c r="R68" s="86"/>
      <c r="S68" s="87"/>
      <c r="T68" s="87"/>
      <c r="U68" s="80" t="str">
        <f>IF(ISERROR(RM800NLD/((R68*60)+S68+(T68/100)))*100,"",(RM800NLD/((R68*60)+S68+(T68/100)))*100)</f>
        <v/>
      </c>
      <c r="V68" s="86"/>
      <c r="W68" s="87"/>
      <c r="X68" s="87"/>
      <c r="Y68" s="80" t="str">
        <f>IF(ISERROR(RM800NLD/((V68*60)+W68+(X68/100)))*100,"",(RM800NLD/((V68*60)+W68+(X68/100)))*100)</f>
        <v/>
      </c>
    </row>
    <row r="69" spans="1:25" ht="15" hidden="1">
      <c r="A69" s="81" t="s">
        <v>292</v>
      </c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</row>
    <row r="70" spans="1:25" ht="15" hidden="1">
      <c r="A70" s="81" t="s">
        <v>293</v>
      </c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</row>
    <row r="71" spans="1:25" ht="15" hidden="1">
      <c r="A71" s="81" t="s">
        <v>294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</row>
    <row r="72" spans="1:25" ht="15" hidden="1">
      <c r="A72" s="81" t="s">
        <v>295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</row>
    <row r="73" spans="1:25" ht="15" hidden="1">
      <c r="A73" s="81" t="s">
        <v>296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</row>
    <row r="74" spans="1:25" ht="15" hidden="1">
      <c r="A74" s="81" t="s">
        <v>297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</row>
    <row r="75" spans="1:25" ht="15" hidden="1">
      <c r="A75" s="81" t="s">
        <v>298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</row>
    <row r="76" spans="1:25" ht="15" hidden="1">
      <c r="A76" s="83" t="s">
        <v>299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</row>
    <row r="77" spans="1:25" ht="15">
      <c r="A77" s="89" t="s">
        <v>300</v>
      </c>
      <c r="B77" s="141" t="str">
        <f>IF(ISERROR((4*E47)+E56+E59+E62+E65+(8*E68))/16,"",((4*E47)+E56+E59+E62+E65+(8*E68))/16)</f>
        <v/>
      </c>
      <c r="C77" s="141"/>
      <c r="D77" s="141"/>
      <c r="E77" s="141"/>
      <c r="F77" s="141" t="str">
        <f>IF(ISERROR((4*I47)+I56+I59+I62+I65+(8*I68))/16,"",((4*I47)+I56+I59+I62+I65+(8*I68))/16)</f>
        <v/>
      </c>
      <c r="G77" s="141"/>
      <c r="H77" s="141"/>
      <c r="I77" s="141"/>
      <c r="J77" s="141" t="str">
        <f>IF(ISERROR((4*M47)+M56+M59+M62+M65+(8*M68))/16,"",((4*M47)+M56+M59+M62+M65+(8*M68))/16)</f>
        <v/>
      </c>
      <c r="K77" s="141"/>
      <c r="L77" s="141"/>
      <c r="M77" s="141"/>
      <c r="N77" s="141" t="str">
        <f>IF(ISERROR((4*Q47)+Q56+Q59+Q62+Q65+(8*Q68))/16,"",((4*Q47)+Q56+Q59+Q62+Q65+(8*Q68))/16)</f>
        <v/>
      </c>
      <c r="O77" s="141"/>
      <c r="P77" s="141"/>
      <c r="Q77" s="141"/>
      <c r="R77" s="141" t="str">
        <f>IF(ISERROR((4*U47)+U56+U59+U62+U65+(8*U68))/16,"",((4*U47)+U56+U59+U62+U65+(8*U68))/16)</f>
        <v/>
      </c>
      <c r="S77" s="141"/>
      <c r="T77" s="141"/>
      <c r="U77" s="141"/>
      <c r="V77" s="141" t="str">
        <f>IF(ISERROR((4*Y47)+Y56+Y59+Y62+Y65+(8*Y68))/16,"",((4*Y47)+Y56+Y59+Y62+Y65+(8*Y68))/16)</f>
        <v/>
      </c>
      <c r="W77" s="141"/>
      <c r="X77" s="141"/>
      <c r="Y77" s="141"/>
    </row>
    <row r="78" spans="1:25" ht="15" hidden="1"/>
    <row r="79" spans="1:25" ht="33.75" hidden="1" customHeight="1">
      <c r="B79" s="143" t="s">
        <v>301</v>
      </c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</row>
    <row r="80" spans="1:25" ht="15">
      <c r="A80" s="156" t="s">
        <v>301</v>
      </c>
      <c r="B80" s="157" t="s">
        <v>264</v>
      </c>
      <c r="C80" s="157"/>
      <c r="D80" s="157"/>
      <c r="E80" s="157"/>
      <c r="F80" s="157" t="s">
        <v>265</v>
      </c>
      <c r="G80" s="157"/>
      <c r="H80" s="157"/>
      <c r="I80" s="157"/>
      <c r="J80" s="157" t="s">
        <v>303</v>
      </c>
      <c r="K80" s="157"/>
      <c r="L80" s="157"/>
      <c r="M80" s="157"/>
      <c r="N80" s="157" t="s">
        <v>305</v>
      </c>
      <c r="O80" s="157"/>
      <c r="P80" s="157"/>
      <c r="Q80" s="157"/>
      <c r="R80" s="157" t="s">
        <v>306</v>
      </c>
      <c r="S80" s="157"/>
      <c r="T80" s="157"/>
      <c r="U80" s="157"/>
      <c r="V80" s="157" t="s">
        <v>307</v>
      </c>
      <c r="W80" s="157"/>
      <c r="X80" s="157"/>
      <c r="Y80" s="157"/>
    </row>
    <row r="81" spans="1:25" ht="15">
      <c r="A81" s="156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</row>
    <row r="82" spans="1:25" ht="15" hidden="1">
      <c r="A82" s="156"/>
      <c r="B82" s="142" t="e">
        <f>VLOOKUP(B81,DONNEESJF!$A$2:$B$19,2,FALSE())</f>
        <v>#N/A</v>
      </c>
      <c r="C82" s="142"/>
      <c r="D82" s="142"/>
      <c r="E82" s="142"/>
      <c r="F82" s="142" t="e">
        <f>VLOOKUP(F81,DONNEESJF!$A$2:$B$19,2,FALSE())</f>
        <v>#N/A</v>
      </c>
      <c r="G82" s="142"/>
      <c r="H82" s="142"/>
      <c r="I82" s="142"/>
      <c r="J82" s="142" t="e">
        <f>VLOOKUP(J81,DONNEESJF!$A$2:$B$19,2,FALSE())</f>
        <v>#N/A</v>
      </c>
      <c r="K82" s="142"/>
      <c r="L82" s="142"/>
      <c r="M82" s="142"/>
      <c r="N82" s="142" t="e">
        <f>VLOOKUP(N81,DONNEESJF!$A$2:$B$19,2,FALSE())</f>
        <v>#N/A</v>
      </c>
      <c r="O82" s="142"/>
      <c r="P82" s="142"/>
      <c r="Q82" s="142"/>
      <c r="R82" s="142" t="e">
        <f>VLOOKUP(R81,DONNEESJF!$A$2:$B$19,2,FALSE())</f>
        <v>#N/A</v>
      </c>
      <c r="S82" s="142"/>
      <c r="T82" s="142"/>
      <c r="U82" s="142"/>
      <c r="V82" s="142" t="e">
        <f>VLOOKUP(V81,DONNEESJF!$A$2:$B$19,2,FALSE())</f>
        <v>#N/A</v>
      </c>
      <c r="W82" s="142"/>
      <c r="X82" s="142"/>
      <c r="Y82" s="142"/>
    </row>
    <row r="83" spans="1:25" ht="15">
      <c r="A83" s="156"/>
      <c r="B83" s="74" t="s">
        <v>266</v>
      </c>
      <c r="C83" s="75" t="s">
        <v>267</v>
      </c>
      <c r="D83" s="75" t="s">
        <v>268</v>
      </c>
      <c r="E83" s="76" t="s">
        <v>269</v>
      </c>
      <c r="F83" s="74" t="s">
        <v>266</v>
      </c>
      <c r="G83" s="75" t="s">
        <v>267</v>
      </c>
      <c r="H83" s="75" t="s">
        <v>268</v>
      </c>
      <c r="I83" s="76" t="s">
        <v>269</v>
      </c>
      <c r="J83" s="74" t="s">
        <v>266</v>
      </c>
      <c r="K83" s="75" t="s">
        <v>267</v>
      </c>
      <c r="L83" s="75" t="s">
        <v>268</v>
      </c>
      <c r="M83" s="76" t="s">
        <v>269</v>
      </c>
      <c r="N83" s="74" t="s">
        <v>266</v>
      </c>
      <c r="O83" s="75" t="s">
        <v>267</v>
      </c>
      <c r="P83" s="75" t="s">
        <v>268</v>
      </c>
      <c r="Q83" s="76" t="s">
        <v>269</v>
      </c>
      <c r="R83" s="74" t="s">
        <v>266</v>
      </c>
      <c r="S83" s="75" t="s">
        <v>267</v>
      </c>
      <c r="T83" s="75" t="s">
        <v>268</v>
      </c>
      <c r="U83" s="76" t="s">
        <v>269</v>
      </c>
      <c r="V83" s="74" t="s">
        <v>266</v>
      </c>
      <c r="W83" s="75" t="s">
        <v>267</v>
      </c>
      <c r="X83" s="75" t="s">
        <v>268</v>
      </c>
      <c r="Y83" s="76" t="s">
        <v>269</v>
      </c>
    </row>
    <row r="84" spans="1:25" ht="15">
      <c r="A84" s="85" t="s">
        <v>270</v>
      </c>
      <c r="B84" s="86"/>
      <c r="C84" s="87"/>
      <c r="D84" s="87"/>
      <c r="E84" s="80" t="str">
        <f>IF(ISERROR(RM4004ND/((B84*60)+C84+(D84/100)))*100,"",(RM4004ND/((B84*60)+C84+(D84/100)))*100)</f>
        <v/>
      </c>
      <c r="F84" s="86"/>
      <c r="G84" s="87"/>
      <c r="H84" s="87"/>
      <c r="I84" s="80" t="str">
        <f>IF(ISERROR(RM4004ND/((F84*60)+G84+(H84/100)))*100,"",(RM4004ND/((F84*60)+G84+(H84/100)))*100)</f>
        <v/>
      </c>
      <c r="J84" s="86"/>
      <c r="K84" s="87"/>
      <c r="L84" s="87"/>
      <c r="M84" s="80" t="str">
        <f>IF(ISERROR(RM4004ND/((J84*60)+K84+(L84/100)))*100,"",(RM4004ND/((J84*60)+K84+(L84/100)))*100)</f>
        <v/>
      </c>
      <c r="N84" s="86"/>
      <c r="O84" s="87"/>
      <c r="P84" s="87"/>
      <c r="Q84" s="80" t="str">
        <f>IF(ISERROR(RM4004ND/((N84*60)+O84+(P84/100)))*100,"",(RM4004ND/((N84*60)+O84+(P84/100)))*100)</f>
        <v/>
      </c>
      <c r="R84" s="86"/>
      <c r="S84" s="87"/>
      <c r="T84" s="87"/>
      <c r="U84" s="80" t="str">
        <f>IF(ISERROR(RM4004ND/((R84*60)+S84+(T84/100)))*100,"",(RM4004ND/((R84*60)+S84+(T84/100)))*100)</f>
        <v/>
      </c>
      <c r="V84" s="86"/>
      <c r="W84" s="87"/>
      <c r="X84" s="87"/>
      <c r="Y84" s="80" t="str">
        <f>IF(ISERROR(RM4004ND/((V84*60)+W84+(X84/100)))*100,"",(RM4004ND/((V84*60)+W84+(X84/100)))*100)</f>
        <v/>
      </c>
    </row>
    <row r="85" spans="1:25" ht="15" hidden="1">
      <c r="A85" s="81" t="s">
        <v>271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</row>
    <row r="86" spans="1:25" ht="15" hidden="1">
      <c r="A86" s="81" t="s">
        <v>272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</row>
    <row r="87" spans="1:25" ht="15" hidden="1">
      <c r="A87" s="81" t="s">
        <v>273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</row>
    <row r="88" spans="1:25" ht="15" hidden="1">
      <c r="A88" s="81" t="s">
        <v>274</v>
      </c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</row>
    <row r="89" spans="1:25" ht="15" hidden="1">
      <c r="A89" s="81" t="s">
        <v>275</v>
      </c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</row>
    <row r="90" spans="1:25" ht="15" hidden="1">
      <c r="A90" s="81" t="s">
        <v>276</v>
      </c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</row>
    <row r="91" spans="1:25" ht="15" hidden="1">
      <c r="A91" s="81" t="s">
        <v>277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</row>
    <row r="92" spans="1:25" ht="15" hidden="1">
      <c r="A92" s="81" t="s">
        <v>278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</row>
    <row r="93" spans="1:25" ht="15">
      <c r="A93" s="88" t="s">
        <v>279</v>
      </c>
      <c r="B93" s="86"/>
      <c r="C93" s="87"/>
      <c r="D93" s="87"/>
      <c r="E93" s="80" t="str">
        <f>IF(ISERROR(RM100PD/((B93*60)+C93+(D93/100)))*100,"",(RM100PD/((B93*60)+C93+(D93/100)))*100)</f>
        <v/>
      </c>
      <c r="F93" s="86"/>
      <c r="G93" s="87"/>
      <c r="H93" s="87"/>
      <c r="I93" s="80" t="str">
        <f>IF(ISERROR(RM100PD/((F93*60)+G93+(H93/100)))*100,"",(RM100PD/((F93*60)+G93+(H93/100)))*100)</f>
        <v/>
      </c>
      <c r="J93" s="86"/>
      <c r="K93" s="87"/>
      <c r="L93" s="87"/>
      <c r="M93" s="80" t="str">
        <f>IF(ISERROR(RM100PD/((J93*60)+K93+(L93/100)))*100,"",(RM100PD/((J93*60)+K93+(L93/100)))*100)</f>
        <v/>
      </c>
      <c r="N93" s="86"/>
      <c r="O93" s="87"/>
      <c r="P93" s="87"/>
      <c r="Q93" s="80" t="str">
        <f>IF(ISERROR(RM100PD/((N93*60)+O93+(P93/100)))*100,"",(RM100PD/((N93*60)+O93+(P93/100)))*100)</f>
        <v/>
      </c>
      <c r="R93" s="86"/>
      <c r="S93" s="87"/>
      <c r="T93" s="87"/>
      <c r="U93" s="80" t="str">
        <f>IF(ISERROR(RM100PD/((R93*60)+S93+(T93/100)))*100,"",(RM100PD/((R93*60)+S93+(T93/100)))*100)</f>
        <v/>
      </c>
      <c r="V93" s="86"/>
      <c r="W93" s="87"/>
      <c r="X93" s="87"/>
      <c r="Y93" s="80" t="str">
        <f>IF(ISERROR(RM100PD/((V93*60)+W93+(X93/100)))*100,"",(RM100PD/((V93*60)+W93+(X93/100)))*100)</f>
        <v/>
      </c>
    </row>
    <row r="94" spans="1:25" ht="15" hidden="1">
      <c r="A94" s="81" t="s">
        <v>280</v>
      </c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</row>
    <row r="95" spans="1:25" ht="15" hidden="1">
      <c r="A95" s="81" t="s">
        <v>281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</row>
    <row r="96" spans="1:25" ht="15">
      <c r="A96" s="88" t="s">
        <v>282</v>
      </c>
      <c r="B96" s="86"/>
      <c r="C96" s="87"/>
      <c r="D96" s="87"/>
      <c r="E96" s="80" t="str">
        <f>IF(ISERROR(RM100DD/((B96*60)+C96+(D96/100)))*100,"",(RM100DD/((B96*60)+C96+(D96/100)))*100)</f>
        <v/>
      </c>
      <c r="F96" s="86"/>
      <c r="G96" s="87"/>
      <c r="H96" s="87"/>
      <c r="I96" s="80" t="str">
        <f>IF(ISERROR(RM100DD/((F96*60)+G96+(H96/100)))*100,"",(RM100DD/((F96*60)+G96+(H96/100)))*100)</f>
        <v/>
      </c>
      <c r="J96" s="86"/>
      <c r="K96" s="87"/>
      <c r="L96" s="87"/>
      <c r="M96" s="80" t="str">
        <f>IF(ISERROR(RM100DD/((J96*60)+K96+(L96/100)))*100,"",(RM100DD/((J96*60)+K96+(L96/100)))*100)</f>
        <v/>
      </c>
      <c r="N96" s="86"/>
      <c r="O96" s="87"/>
      <c r="P96" s="87"/>
      <c r="Q96" s="80" t="str">
        <f>IF(ISERROR(RM100DD/((N96*60)+O96+(P96/100)))*100,"",(RM100DD/((N96*60)+O96+(P96/100)))*100)</f>
        <v/>
      </c>
      <c r="R96" s="86"/>
      <c r="S96" s="87"/>
      <c r="T96" s="87"/>
      <c r="U96" s="80" t="str">
        <f>IF(ISERROR(RM100DD/((R96*60)+S96+(T96/100)))*100,"",(RM100DD/((R96*60)+S96+(T96/100)))*100)</f>
        <v/>
      </c>
      <c r="V96" s="86"/>
      <c r="W96" s="87"/>
      <c r="X96" s="87"/>
      <c r="Y96" s="80" t="str">
        <f>IF(ISERROR(RM100DD/((V96*60)+W96+(X96/100)))*100,"",(RM100DD/((V96*60)+W96+(X96/100)))*100)</f>
        <v/>
      </c>
    </row>
    <row r="97" spans="1:25" ht="15" hidden="1">
      <c r="A97" s="81" t="s">
        <v>283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</row>
    <row r="98" spans="1:25" ht="15" hidden="1">
      <c r="A98" s="81" t="s">
        <v>284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</row>
    <row r="99" spans="1:25" ht="15">
      <c r="A99" s="88" t="s">
        <v>285</v>
      </c>
      <c r="B99" s="86"/>
      <c r="C99" s="87"/>
      <c r="D99" s="87"/>
      <c r="E99" s="80" t="str">
        <f>IF(ISERROR(RM100BD/((B99*60)+C99+(D99/100)))*100,"",(RM100BD/((B99*60)+C99+(D99/100)))*100)</f>
        <v/>
      </c>
      <c r="F99" s="86"/>
      <c r="G99" s="87"/>
      <c r="H99" s="87"/>
      <c r="I99" s="80" t="str">
        <f>IF(ISERROR(RM100BD/((F99*60)+G99+(H99/100)))*100,"",(RM100BD/((F99*60)+G99+(H99/100)))*100)</f>
        <v/>
      </c>
      <c r="J99" s="86"/>
      <c r="K99" s="87"/>
      <c r="L99" s="87"/>
      <c r="M99" s="80" t="str">
        <f>IF(ISERROR(RM100BD/((J99*60)+K99+(L99/100)))*100,"",(RM100BD/((J99*60)+K99+(L99/100)))*100)</f>
        <v/>
      </c>
      <c r="N99" s="86"/>
      <c r="O99" s="87"/>
      <c r="P99" s="87"/>
      <c r="Q99" s="80" t="str">
        <f>IF(ISERROR(RM100BD/((N99*60)+O99+(P99/100)))*100,"",(RM100BD/((N99*60)+O99+(P99/100)))*100)</f>
        <v/>
      </c>
      <c r="R99" s="86"/>
      <c r="S99" s="87"/>
      <c r="T99" s="87"/>
      <c r="U99" s="80" t="str">
        <f>IF(ISERROR(RM100BD/((R99*60)+S99+(T99/100)))*100,"",(RM100BD/((R99*60)+S99+(T99/100)))*100)</f>
        <v/>
      </c>
      <c r="V99" s="86"/>
      <c r="W99" s="87"/>
      <c r="X99" s="87"/>
      <c r="Y99" s="80" t="str">
        <f>IF(ISERROR(RM100BD/((V99*60)+W99+(X99/100)))*100,"",(RM100BD/((V99*60)+W99+(X99/100)))*100)</f>
        <v/>
      </c>
    </row>
    <row r="100" spans="1:25" ht="15" hidden="1">
      <c r="A100" s="81" t="s">
        <v>286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</row>
    <row r="101" spans="1:25" ht="15" hidden="1">
      <c r="A101" s="81" t="s">
        <v>287</v>
      </c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</row>
    <row r="102" spans="1:25" ht="15">
      <c r="A102" s="88" t="s">
        <v>288</v>
      </c>
      <c r="B102" s="86"/>
      <c r="C102" s="87"/>
      <c r="D102" s="87"/>
      <c r="E102" s="80" t="str">
        <f>IF(ISERROR(RM100NLD/((B102*60)+C102+(D102/100)))*100,"",(RM100NLD/((B102*60)+C102+(D102/100)))*100)</f>
        <v/>
      </c>
      <c r="F102" s="86"/>
      <c r="G102" s="87"/>
      <c r="H102" s="87"/>
      <c r="I102" s="80" t="str">
        <f>IF(ISERROR(RM100NLD/((F102*60)+G102+(H102/100)))*100,"",(RM100NLD/((F102*60)+G102+(H102/100)))*100)</f>
        <v/>
      </c>
      <c r="J102" s="86"/>
      <c r="K102" s="87"/>
      <c r="L102" s="87"/>
      <c r="M102" s="80" t="str">
        <f>IF(ISERROR(RM100NLD/((J102*60)+K102+(L102/100)))*100,"",(RM100NLD/((J102*60)+K102+(L102/100)))*100)</f>
        <v/>
      </c>
      <c r="N102" s="86"/>
      <c r="O102" s="87"/>
      <c r="P102" s="87"/>
      <c r="Q102" s="80" t="str">
        <f>IF(ISERROR(RM100NLD/((N102*60)+O102+(P102/100)))*100,"",(RM100NLD/((N102*60)+O102+(P102/100)))*100)</f>
        <v/>
      </c>
      <c r="R102" s="86"/>
      <c r="S102" s="87"/>
      <c r="T102" s="87"/>
      <c r="U102" s="80" t="str">
        <f>IF(ISERROR(RM100NLD/((R102*60)+S102+(T102/100)))*100,"",(RM100NLD/((R102*60)+S102+(T102/100)))*100)</f>
        <v/>
      </c>
      <c r="V102" s="86"/>
      <c r="W102" s="87"/>
      <c r="X102" s="87"/>
      <c r="Y102" s="80" t="str">
        <f>IF(ISERROR(RM100NLD/((V102*60)+W102+(X102/100)))*100,"",(RM100NLD/((V102*60)+W102+(X102/100)))*100)</f>
        <v/>
      </c>
    </row>
    <row r="103" spans="1:25" ht="15" hidden="1">
      <c r="A103" s="81" t="s">
        <v>289</v>
      </c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</row>
    <row r="104" spans="1:25" ht="15" hidden="1">
      <c r="A104" s="81" t="s">
        <v>290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</row>
    <row r="105" spans="1:25" ht="15">
      <c r="A105" s="88" t="s">
        <v>291</v>
      </c>
      <c r="B105" s="86"/>
      <c r="C105" s="87"/>
      <c r="D105" s="87"/>
      <c r="E105" s="80" t="str">
        <f>IF(ISERROR(RM800NLD/((B105*60)+C105+(D105/100)))*100,"",(RM800NLD/((B105*60)+C105+(D105/100)))*100)</f>
        <v/>
      </c>
      <c r="F105" s="86"/>
      <c r="G105" s="87"/>
      <c r="H105" s="87"/>
      <c r="I105" s="80" t="str">
        <f>IF(ISERROR(RM800NLD/((F105*60)+G105+(H105/100)))*100,"",(RM800NLD/((F105*60)+G105+(H105/100)))*100)</f>
        <v/>
      </c>
      <c r="J105" s="86"/>
      <c r="K105" s="87"/>
      <c r="L105" s="87"/>
      <c r="M105" s="80" t="str">
        <f>IF(ISERROR(RM800NLD/((J105*60)+K105+(L105/100)))*100,"",(RM800NLD/((J105*60)+K105+(L105/100)))*100)</f>
        <v/>
      </c>
      <c r="N105" s="86"/>
      <c r="O105" s="87"/>
      <c r="P105" s="87"/>
      <c r="Q105" s="80" t="str">
        <f>IF(ISERROR(RM800NLD/((N105*60)+O105+(P105/100)))*100,"",(RM800NLD/((N105*60)+O105+(P105/100)))*100)</f>
        <v/>
      </c>
      <c r="R105" s="86"/>
      <c r="S105" s="87"/>
      <c r="T105" s="87"/>
      <c r="U105" s="80" t="str">
        <f>IF(ISERROR(RM800NLD/((R105*60)+S105+(T105/100)))*100,"",(RM800NLD/((R105*60)+S105+(T105/100)))*100)</f>
        <v/>
      </c>
      <c r="V105" s="86"/>
      <c r="W105" s="87"/>
      <c r="X105" s="87"/>
      <c r="Y105" s="80" t="str">
        <f>IF(ISERROR(RM800NLD/((V105*60)+W105+(X105/100)))*100,"",(RM800NLD/((V105*60)+W105+(X105/100)))*100)</f>
        <v/>
      </c>
    </row>
    <row r="106" spans="1:25" ht="15" hidden="1">
      <c r="A106" s="81" t="s">
        <v>292</v>
      </c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</row>
    <row r="107" spans="1:25" ht="15" hidden="1">
      <c r="A107" s="81" t="s">
        <v>293</v>
      </c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</row>
    <row r="108" spans="1:25" ht="15" hidden="1">
      <c r="A108" s="81" t="s">
        <v>294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</row>
    <row r="109" spans="1:25" ht="15" hidden="1">
      <c r="A109" s="81" t="s">
        <v>295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</row>
    <row r="110" spans="1:25" ht="15" hidden="1">
      <c r="A110" s="81" t="s">
        <v>296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</row>
    <row r="111" spans="1:25" ht="15" hidden="1">
      <c r="A111" s="81" t="s">
        <v>297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</row>
    <row r="112" spans="1:25" ht="15" hidden="1">
      <c r="A112" s="81" t="s">
        <v>298</v>
      </c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</row>
    <row r="113" spans="1:25" ht="15" hidden="1">
      <c r="A113" s="83" t="s">
        <v>299</v>
      </c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</row>
    <row r="114" spans="1:25" ht="15">
      <c r="A114" s="89" t="s">
        <v>300</v>
      </c>
      <c r="B114" s="141" t="str">
        <f>IF(ISERROR((4*E84)+E93+E96+E99+E102+(8*E105))/16,"",((4*E84)+E93+E96+E99+E102+(8*E105))/16)</f>
        <v/>
      </c>
      <c r="C114" s="141"/>
      <c r="D114" s="141"/>
      <c r="E114" s="141"/>
      <c r="F114" s="141" t="str">
        <f>IF(ISERROR((4*I84)+I93+I96+I99+I102+(8*I105))/16,"",((4*I84)+I93+I96+I99+I102+(8*I105))/16)</f>
        <v/>
      </c>
      <c r="G114" s="141"/>
      <c r="H114" s="141"/>
      <c r="I114" s="141"/>
      <c r="J114" s="141" t="str">
        <f>IF(ISERROR((4*M84)+M93+M96+M99+M102+(8*M105))/16,"",((4*M84)+M93+M96+M99+M102+(8*M105))/16)</f>
        <v/>
      </c>
      <c r="K114" s="141"/>
      <c r="L114" s="141"/>
      <c r="M114" s="141"/>
      <c r="N114" s="141" t="str">
        <f>IF(ISERROR((4*Q84)+Q93+Q96+Q99+Q102+(8*Q105))/16,"",((4*Q84)+Q93+Q96+Q99+Q102+(8*Q105))/16)</f>
        <v/>
      </c>
      <c r="O114" s="141"/>
      <c r="P114" s="141"/>
      <c r="Q114" s="141"/>
      <c r="R114" s="141" t="str">
        <f>IF(ISERROR((4*U84)+U93+U96+U99+U102+(8*U105))/16,"",((4*U84)+U93+U96+U99+U102+(8*U105))/16)</f>
        <v/>
      </c>
      <c r="S114" s="141"/>
      <c r="T114" s="141"/>
      <c r="U114" s="141"/>
      <c r="V114" s="141" t="str">
        <f>IF(ISERROR((4*Y84)+Y93+Y96+Y99+Y102+(8*Y105))/16,"",((4*Y84)+Y93+Y96+Y99+Y102+(8*Y105))/16)</f>
        <v/>
      </c>
      <c r="W114" s="141"/>
      <c r="X114" s="141"/>
      <c r="Y114" s="141"/>
    </row>
  </sheetData>
  <mergeCells count="513">
    <mergeCell ref="A1:Y1"/>
    <mergeCell ref="A3:Y3"/>
    <mergeCell ref="B5:Y5"/>
    <mergeCell ref="A6:A9"/>
    <mergeCell ref="B6:E6"/>
    <mergeCell ref="F6:I6"/>
    <mergeCell ref="J6:M6"/>
    <mergeCell ref="N6:Q6"/>
    <mergeCell ref="R6:U6"/>
    <mergeCell ref="V6:Y6"/>
    <mergeCell ref="B7:E7"/>
    <mergeCell ref="F7:I7"/>
    <mergeCell ref="J7:M7"/>
    <mergeCell ref="N7:Q7"/>
    <mergeCell ref="R7:U7"/>
    <mergeCell ref="V7:Y7"/>
    <mergeCell ref="B8:E8"/>
    <mergeCell ref="F8:I8"/>
    <mergeCell ref="J8:M8"/>
    <mergeCell ref="N8:Q8"/>
    <mergeCell ref="R8:U8"/>
    <mergeCell ref="V8:Y8"/>
    <mergeCell ref="B11:E11"/>
    <mergeCell ref="F11:I11"/>
    <mergeCell ref="J11:M11"/>
    <mergeCell ref="N11:Q11"/>
    <mergeCell ref="R11:U11"/>
    <mergeCell ref="V11:Y11"/>
    <mergeCell ref="B12:E12"/>
    <mergeCell ref="F12:I12"/>
    <mergeCell ref="J12:M12"/>
    <mergeCell ref="N12:Q12"/>
    <mergeCell ref="R12:U12"/>
    <mergeCell ref="V12:Y12"/>
    <mergeCell ref="B13:E13"/>
    <mergeCell ref="F13:I13"/>
    <mergeCell ref="J13:M13"/>
    <mergeCell ref="N13:Q13"/>
    <mergeCell ref="R13:U13"/>
    <mergeCell ref="V13:Y13"/>
    <mergeCell ref="B14:E14"/>
    <mergeCell ref="F14:I14"/>
    <mergeCell ref="J14:M14"/>
    <mergeCell ref="N14:Q14"/>
    <mergeCell ref="R14:U14"/>
    <mergeCell ref="V14:Y14"/>
    <mergeCell ref="B15:E15"/>
    <mergeCell ref="F15:I15"/>
    <mergeCell ref="J15:M15"/>
    <mergeCell ref="N15:Q15"/>
    <mergeCell ref="R15:U15"/>
    <mergeCell ref="V15:Y15"/>
    <mergeCell ref="B16:E16"/>
    <mergeCell ref="F16:I16"/>
    <mergeCell ref="J16:M16"/>
    <mergeCell ref="N16:Q16"/>
    <mergeCell ref="R16:U16"/>
    <mergeCell ref="V16:Y16"/>
    <mergeCell ref="B17:E17"/>
    <mergeCell ref="F17:I17"/>
    <mergeCell ref="J17:M17"/>
    <mergeCell ref="N17:Q17"/>
    <mergeCell ref="R17:U17"/>
    <mergeCell ref="V17:Y17"/>
    <mergeCell ref="B18:E18"/>
    <mergeCell ref="F18:I18"/>
    <mergeCell ref="J18:M18"/>
    <mergeCell ref="N18:Q18"/>
    <mergeCell ref="R18:U18"/>
    <mergeCell ref="V18:Y18"/>
    <mergeCell ref="B20:E20"/>
    <mergeCell ref="F20:I20"/>
    <mergeCell ref="J20:M20"/>
    <mergeCell ref="N20:Q20"/>
    <mergeCell ref="R20:U20"/>
    <mergeCell ref="V20:Y20"/>
    <mergeCell ref="B21:E21"/>
    <mergeCell ref="F21:I21"/>
    <mergeCell ref="J21:M21"/>
    <mergeCell ref="N21:Q21"/>
    <mergeCell ref="R21:U21"/>
    <mergeCell ref="V21:Y21"/>
    <mergeCell ref="B23:E23"/>
    <mergeCell ref="F23:I23"/>
    <mergeCell ref="J23:M23"/>
    <mergeCell ref="N23:Q23"/>
    <mergeCell ref="R23:U23"/>
    <mergeCell ref="V23:Y23"/>
    <mergeCell ref="B24:E24"/>
    <mergeCell ref="F24:I24"/>
    <mergeCell ref="J24:M24"/>
    <mergeCell ref="N24:Q24"/>
    <mergeCell ref="R24:U24"/>
    <mergeCell ref="V24:Y24"/>
    <mergeCell ref="B26:E26"/>
    <mergeCell ref="F26:I26"/>
    <mergeCell ref="J26:M26"/>
    <mergeCell ref="N26:Q26"/>
    <mergeCell ref="R26:U26"/>
    <mergeCell ref="V26:Y26"/>
    <mergeCell ref="B27:E27"/>
    <mergeCell ref="F27:I27"/>
    <mergeCell ref="J27:M27"/>
    <mergeCell ref="N27:Q27"/>
    <mergeCell ref="R27:U27"/>
    <mergeCell ref="V27:Y27"/>
    <mergeCell ref="B29:E29"/>
    <mergeCell ref="F29:I29"/>
    <mergeCell ref="J29:M29"/>
    <mergeCell ref="N29:Q29"/>
    <mergeCell ref="R29:U29"/>
    <mergeCell ref="V29:Y29"/>
    <mergeCell ref="B30:E30"/>
    <mergeCell ref="F30:I30"/>
    <mergeCell ref="J30:M30"/>
    <mergeCell ref="N30:Q30"/>
    <mergeCell ref="R30:U30"/>
    <mergeCell ref="V30:Y30"/>
    <mergeCell ref="B32:E32"/>
    <mergeCell ref="F32:I32"/>
    <mergeCell ref="J32:M32"/>
    <mergeCell ref="N32:Q32"/>
    <mergeCell ref="R32:U32"/>
    <mergeCell ref="V32:Y32"/>
    <mergeCell ref="B33:E33"/>
    <mergeCell ref="F33:I33"/>
    <mergeCell ref="J33:M33"/>
    <mergeCell ref="N33:Q33"/>
    <mergeCell ref="R33:U33"/>
    <mergeCell ref="V33:Y33"/>
    <mergeCell ref="B34:E34"/>
    <mergeCell ref="F34:I34"/>
    <mergeCell ref="J34:M34"/>
    <mergeCell ref="N34:Q34"/>
    <mergeCell ref="R34:U34"/>
    <mergeCell ref="V34:Y34"/>
    <mergeCell ref="B35:E35"/>
    <mergeCell ref="F35:I35"/>
    <mergeCell ref="J35:M35"/>
    <mergeCell ref="N35:Q35"/>
    <mergeCell ref="R35:U35"/>
    <mergeCell ref="V35:Y35"/>
    <mergeCell ref="B36:E36"/>
    <mergeCell ref="F36:I36"/>
    <mergeCell ref="J36:M36"/>
    <mergeCell ref="N36:Q36"/>
    <mergeCell ref="R36:U36"/>
    <mergeCell ref="V36:Y36"/>
    <mergeCell ref="B37:E37"/>
    <mergeCell ref="F37:I37"/>
    <mergeCell ref="J37:M37"/>
    <mergeCell ref="N37:Q37"/>
    <mergeCell ref="R37:U37"/>
    <mergeCell ref="V37:Y37"/>
    <mergeCell ref="B38:E38"/>
    <mergeCell ref="F38:I38"/>
    <mergeCell ref="J38:M38"/>
    <mergeCell ref="N38:Q38"/>
    <mergeCell ref="R38:U38"/>
    <mergeCell ref="V38:Y38"/>
    <mergeCell ref="B39:E39"/>
    <mergeCell ref="F39:I39"/>
    <mergeCell ref="J39:M39"/>
    <mergeCell ref="N39:Q39"/>
    <mergeCell ref="R39:U39"/>
    <mergeCell ref="V39:Y39"/>
    <mergeCell ref="B40:E40"/>
    <mergeCell ref="F40:I40"/>
    <mergeCell ref="J40:M40"/>
    <mergeCell ref="N40:Q40"/>
    <mergeCell ref="R40:U40"/>
    <mergeCell ref="V40:Y40"/>
    <mergeCell ref="B42:I42"/>
    <mergeCell ref="J42:Y42"/>
    <mergeCell ref="A43:A46"/>
    <mergeCell ref="B43:E43"/>
    <mergeCell ref="F43:I43"/>
    <mergeCell ref="J43:M43"/>
    <mergeCell ref="N43:Q43"/>
    <mergeCell ref="R43:U43"/>
    <mergeCell ref="V43:Y43"/>
    <mergeCell ref="B44:E44"/>
    <mergeCell ref="F44:I44"/>
    <mergeCell ref="J44:M44"/>
    <mergeCell ref="N44:Q44"/>
    <mergeCell ref="R44:U44"/>
    <mergeCell ref="V44:Y44"/>
    <mergeCell ref="B45:E45"/>
    <mergeCell ref="F45:I45"/>
    <mergeCell ref="J45:M45"/>
    <mergeCell ref="N45:Q45"/>
    <mergeCell ref="R45:U45"/>
    <mergeCell ref="V45:Y45"/>
    <mergeCell ref="B48:E48"/>
    <mergeCell ref="F48:I48"/>
    <mergeCell ref="J48:M48"/>
    <mergeCell ref="N48:Q48"/>
    <mergeCell ref="R48:U48"/>
    <mergeCell ref="V48:Y48"/>
    <mergeCell ref="B49:E49"/>
    <mergeCell ref="F49:I49"/>
    <mergeCell ref="J49:M49"/>
    <mergeCell ref="N49:Q49"/>
    <mergeCell ref="R49:U49"/>
    <mergeCell ref="V49:Y49"/>
    <mergeCell ref="B50:E50"/>
    <mergeCell ref="F50:I50"/>
    <mergeCell ref="J50:M50"/>
    <mergeCell ref="N50:Q50"/>
    <mergeCell ref="R50:U50"/>
    <mergeCell ref="V50:Y50"/>
    <mergeCell ref="B51:E51"/>
    <mergeCell ref="F51:I51"/>
    <mergeCell ref="J51:M51"/>
    <mergeCell ref="N51:Q51"/>
    <mergeCell ref="R51:U51"/>
    <mergeCell ref="V51:Y51"/>
    <mergeCell ref="B52:E52"/>
    <mergeCell ref="F52:I52"/>
    <mergeCell ref="J52:M52"/>
    <mergeCell ref="N52:Q52"/>
    <mergeCell ref="R52:U52"/>
    <mergeCell ref="V52:Y52"/>
    <mergeCell ref="B53:E53"/>
    <mergeCell ref="F53:I53"/>
    <mergeCell ref="J53:M53"/>
    <mergeCell ref="N53:Q53"/>
    <mergeCell ref="R53:U53"/>
    <mergeCell ref="V53:Y53"/>
    <mergeCell ref="B54:E54"/>
    <mergeCell ref="F54:I54"/>
    <mergeCell ref="J54:M54"/>
    <mergeCell ref="N54:Q54"/>
    <mergeCell ref="R54:U54"/>
    <mergeCell ref="V54:Y54"/>
    <mergeCell ref="B55:E55"/>
    <mergeCell ref="F55:I55"/>
    <mergeCell ref="J55:M55"/>
    <mergeCell ref="N55:Q55"/>
    <mergeCell ref="R55:U55"/>
    <mergeCell ref="V55:Y55"/>
    <mergeCell ref="B57:E57"/>
    <mergeCell ref="F57:I57"/>
    <mergeCell ref="J57:M57"/>
    <mergeCell ref="N57:Q57"/>
    <mergeCell ref="R57:U57"/>
    <mergeCell ref="V57:Y57"/>
    <mergeCell ref="B58:E58"/>
    <mergeCell ref="F58:I58"/>
    <mergeCell ref="J58:M58"/>
    <mergeCell ref="N58:Q58"/>
    <mergeCell ref="R58:U58"/>
    <mergeCell ref="V58:Y58"/>
    <mergeCell ref="B60:E60"/>
    <mergeCell ref="F60:I60"/>
    <mergeCell ref="J60:M60"/>
    <mergeCell ref="N60:Q60"/>
    <mergeCell ref="R60:U60"/>
    <mergeCell ref="V60:Y60"/>
    <mergeCell ref="B61:E61"/>
    <mergeCell ref="F61:I61"/>
    <mergeCell ref="J61:M61"/>
    <mergeCell ref="N61:Q61"/>
    <mergeCell ref="R61:U61"/>
    <mergeCell ref="V61:Y61"/>
    <mergeCell ref="B63:E63"/>
    <mergeCell ref="F63:I63"/>
    <mergeCell ref="J63:M63"/>
    <mergeCell ref="N63:Q63"/>
    <mergeCell ref="R63:U63"/>
    <mergeCell ref="V63:Y63"/>
    <mergeCell ref="B64:E64"/>
    <mergeCell ref="F64:I64"/>
    <mergeCell ref="J64:M64"/>
    <mergeCell ref="N64:Q64"/>
    <mergeCell ref="R64:U64"/>
    <mergeCell ref="V64:Y64"/>
    <mergeCell ref="B66:E66"/>
    <mergeCell ref="F66:I66"/>
    <mergeCell ref="J66:M66"/>
    <mergeCell ref="N66:Q66"/>
    <mergeCell ref="R66:U66"/>
    <mergeCell ref="V66:Y66"/>
    <mergeCell ref="B67:E67"/>
    <mergeCell ref="F67:I67"/>
    <mergeCell ref="J67:M67"/>
    <mergeCell ref="N67:Q67"/>
    <mergeCell ref="R67:U67"/>
    <mergeCell ref="V67:Y67"/>
    <mergeCell ref="B69:E69"/>
    <mergeCell ref="F69:I69"/>
    <mergeCell ref="J69:M69"/>
    <mergeCell ref="N69:Q69"/>
    <mergeCell ref="R69:U69"/>
    <mergeCell ref="V69:Y69"/>
    <mergeCell ref="B70:E70"/>
    <mergeCell ref="F70:I70"/>
    <mergeCell ref="J70:M70"/>
    <mergeCell ref="N70:Q70"/>
    <mergeCell ref="R70:U70"/>
    <mergeCell ref="V70:Y70"/>
    <mergeCell ref="B71:E71"/>
    <mergeCell ref="F71:I71"/>
    <mergeCell ref="J71:M71"/>
    <mergeCell ref="N71:Q71"/>
    <mergeCell ref="R71:U71"/>
    <mergeCell ref="V71:Y71"/>
    <mergeCell ref="B72:E72"/>
    <mergeCell ref="F72:I72"/>
    <mergeCell ref="J72:M72"/>
    <mergeCell ref="N72:Q72"/>
    <mergeCell ref="R72:U72"/>
    <mergeCell ref="V72:Y72"/>
    <mergeCell ref="B73:E73"/>
    <mergeCell ref="F73:I73"/>
    <mergeCell ref="J73:M73"/>
    <mergeCell ref="N73:Q73"/>
    <mergeCell ref="R73:U73"/>
    <mergeCell ref="V73:Y73"/>
    <mergeCell ref="B74:E74"/>
    <mergeCell ref="F74:I74"/>
    <mergeCell ref="J74:M74"/>
    <mergeCell ref="N74:Q74"/>
    <mergeCell ref="R74:U74"/>
    <mergeCell ref="V74:Y74"/>
    <mergeCell ref="B75:E75"/>
    <mergeCell ref="F75:I75"/>
    <mergeCell ref="J75:M75"/>
    <mergeCell ref="N75:Q75"/>
    <mergeCell ref="R75:U75"/>
    <mergeCell ref="V75:Y75"/>
    <mergeCell ref="B76:E76"/>
    <mergeCell ref="F76:I76"/>
    <mergeCell ref="J76:M76"/>
    <mergeCell ref="N76:Q76"/>
    <mergeCell ref="R76:U76"/>
    <mergeCell ref="V76:Y76"/>
    <mergeCell ref="B77:E77"/>
    <mergeCell ref="F77:I77"/>
    <mergeCell ref="J77:M77"/>
    <mergeCell ref="N77:Q77"/>
    <mergeCell ref="R77:U77"/>
    <mergeCell ref="V77:Y77"/>
    <mergeCell ref="B79:Q79"/>
    <mergeCell ref="A80:A83"/>
    <mergeCell ref="B80:E80"/>
    <mergeCell ref="F80:I80"/>
    <mergeCell ref="J80:M80"/>
    <mergeCell ref="N80:Q80"/>
    <mergeCell ref="R80:U80"/>
    <mergeCell ref="V80:Y80"/>
    <mergeCell ref="B81:E81"/>
    <mergeCell ref="F81:I81"/>
    <mergeCell ref="J81:M81"/>
    <mergeCell ref="N81:Q81"/>
    <mergeCell ref="R81:U81"/>
    <mergeCell ref="V81:Y81"/>
    <mergeCell ref="B82:E82"/>
    <mergeCell ref="F82:I82"/>
    <mergeCell ref="J82:M82"/>
    <mergeCell ref="N82:Q82"/>
    <mergeCell ref="R82:U82"/>
    <mergeCell ref="V82:Y82"/>
    <mergeCell ref="B85:E85"/>
    <mergeCell ref="F85:I85"/>
    <mergeCell ref="J85:M85"/>
    <mergeCell ref="N85:Q85"/>
    <mergeCell ref="R85:U85"/>
    <mergeCell ref="V85:Y85"/>
    <mergeCell ref="B86:E86"/>
    <mergeCell ref="F86:I86"/>
    <mergeCell ref="J86:M86"/>
    <mergeCell ref="N86:Q86"/>
    <mergeCell ref="R86:U86"/>
    <mergeCell ref="V86:Y86"/>
    <mergeCell ref="B87:E87"/>
    <mergeCell ref="F87:I87"/>
    <mergeCell ref="J87:M87"/>
    <mergeCell ref="N87:Q87"/>
    <mergeCell ref="R87:U87"/>
    <mergeCell ref="V87:Y87"/>
    <mergeCell ref="B88:E88"/>
    <mergeCell ref="F88:I88"/>
    <mergeCell ref="J88:M88"/>
    <mergeCell ref="N88:Q88"/>
    <mergeCell ref="R88:U88"/>
    <mergeCell ref="V88:Y88"/>
    <mergeCell ref="B89:E89"/>
    <mergeCell ref="F89:I89"/>
    <mergeCell ref="J89:M89"/>
    <mergeCell ref="N89:Q89"/>
    <mergeCell ref="R89:U89"/>
    <mergeCell ref="V89:Y89"/>
    <mergeCell ref="B90:E90"/>
    <mergeCell ref="F90:I90"/>
    <mergeCell ref="J90:M90"/>
    <mergeCell ref="N90:Q90"/>
    <mergeCell ref="R90:U90"/>
    <mergeCell ref="V90:Y90"/>
    <mergeCell ref="B91:E91"/>
    <mergeCell ref="F91:I91"/>
    <mergeCell ref="J91:M91"/>
    <mergeCell ref="N91:Q91"/>
    <mergeCell ref="R91:U91"/>
    <mergeCell ref="V91:Y91"/>
    <mergeCell ref="B92:E92"/>
    <mergeCell ref="F92:I92"/>
    <mergeCell ref="J92:M92"/>
    <mergeCell ref="N92:Q92"/>
    <mergeCell ref="R92:U92"/>
    <mergeCell ref="V92:Y92"/>
    <mergeCell ref="B94:E94"/>
    <mergeCell ref="F94:I94"/>
    <mergeCell ref="J94:M94"/>
    <mergeCell ref="N94:Q94"/>
    <mergeCell ref="R94:U94"/>
    <mergeCell ref="V94:Y94"/>
    <mergeCell ref="B95:E95"/>
    <mergeCell ref="F95:I95"/>
    <mergeCell ref="J95:M95"/>
    <mergeCell ref="N95:Q95"/>
    <mergeCell ref="R95:U95"/>
    <mergeCell ref="V95:Y95"/>
    <mergeCell ref="B97:E97"/>
    <mergeCell ref="F97:I97"/>
    <mergeCell ref="J97:M97"/>
    <mergeCell ref="N97:Q97"/>
    <mergeCell ref="R97:U97"/>
    <mergeCell ref="V97:Y97"/>
    <mergeCell ref="B98:E98"/>
    <mergeCell ref="F98:I98"/>
    <mergeCell ref="J98:M98"/>
    <mergeCell ref="N98:Q98"/>
    <mergeCell ref="R98:U98"/>
    <mergeCell ref="V98:Y98"/>
    <mergeCell ref="B100:E100"/>
    <mergeCell ref="F100:I100"/>
    <mergeCell ref="J100:M100"/>
    <mergeCell ref="N100:Q100"/>
    <mergeCell ref="R100:U100"/>
    <mergeCell ref="V100:Y100"/>
    <mergeCell ref="B101:E101"/>
    <mergeCell ref="F101:I101"/>
    <mergeCell ref="J101:M101"/>
    <mergeCell ref="N101:Q101"/>
    <mergeCell ref="R101:U101"/>
    <mergeCell ref="V101:Y101"/>
    <mergeCell ref="B103:E103"/>
    <mergeCell ref="F103:I103"/>
    <mergeCell ref="J103:M103"/>
    <mergeCell ref="N103:Q103"/>
    <mergeCell ref="R103:U103"/>
    <mergeCell ref="V103:Y103"/>
    <mergeCell ref="B104:E104"/>
    <mergeCell ref="F104:I104"/>
    <mergeCell ref="J104:M104"/>
    <mergeCell ref="N104:Q104"/>
    <mergeCell ref="R104:U104"/>
    <mergeCell ref="V104:Y104"/>
    <mergeCell ref="B106:E106"/>
    <mergeCell ref="F106:I106"/>
    <mergeCell ref="J106:M106"/>
    <mergeCell ref="N106:Q106"/>
    <mergeCell ref="R106:U106"/>
    <mergeCell ref="V106:Y106"/>
    <mergeCell ref="B107:E107"/>
    <mergeCell ref="F107:I107"/>
    <mergeCell ref="J107:M107"/>
    <mergeCell ref="N107:Q107"/>
    <mergeCell ref="R107:U107"/>
    <mergeCell ref="V107:Y107"/>
    <mergeCell ref="B108:E108"/>
    <mergeCell ref="F108:I108"/>
    <mergeCell ref="J108:M108"/>
    <mergeCell ref="N108:Q108"/>
    <mergeCell ref="R108:U108"/>
    <mergeCell ref="V108:Y108"/>
    <mergeCell ref="B109:E109"/>
    <mergeCell ref="F109:I109"/>
    <mergeCell ref="J109:M109"/>
    <mergeCell ref="N109:Q109"/>
    <mergeCell ref="R109:U109"/>
    <mergeCell ref="V109:Y109"/>
    <mergeCell ref="B110:E110"/>
    <mergeCell ref="F110:I110"/>
    <mergeCell ref="J110:M110"/>
    <mergeCell ref="N110:Q110"/>
    <mergeCell ref="R110:U110"/>
    <mergeCell ref="V110:Y110"/>
    <mergeCell ref="B111:E111"/>
    <mergeCell ref="F111:I111"/>
    <mergeCell ref="J111:M111"/>
    <mergeCell ref="N111:Q111"/>
    <mergeCell ref="R111:U111"/>
    <mergeCell ref="V111:Y111"/>
    <mergeCell ref="B114:E114"/>
    <mergeCell ref="F114:I114"/>
    <mergeCell ref="J114:M114"/>
    <mergeCell ref="N114:Q114"/>
    <mergeCell ref="R114:U114"/>
    <mergeCell ref="V114:Y114"/>
    <mergeCell ref="B112:E112"/>
    <mergeCell ref="F112:I112"/>
    <mergeCell ref="J112:M112"/>
    <mergeCell ref="N112:Q112"/>
    <mergeCell ref="R112:U112"/>
    <mergeCell ref="V112:Y112"/>
    <mergeCell ref="B113:E113"/>
    <mergeCell ref="F113:I113"/>
    <mergeCell ref="J113:M113"/>
    <mergeCell ref="N113:Q113"/>
    <mergeCell ref="R113:U113"/>
    <mergeCell ref="V113:Y113"/>
  </mergeCells>
  <dataValidations count="19">
    <dataValidation type="list" allowBlank="1" showInputMessage="1" showErrorMessage="1" sqref="V85:Y92 V94:Y95 V97:Y98 V100:Y101 V103:Y104 V106:Y113" xr:uid="{00000000-0002-0000-0700-000000000000}">
      <formula1>INDIRECT($V$82)</formula1>
      <formula2>0</formula2>
    </dataValidation>
    <dataValidation type="list" allowBlank="1" showInputMessage="1" showErrorMessage="1" sqref="R85:U92 R94:U95 R97:U98 R100:U101 R103:U104 R106:U113" xr:uid="{00000000-0002-0000-0700-000001000000}">
      <formula1>INDIRECT($R$82)</formula1>
      <formula2>0</formula2>
    </dataValidation>
    <dataValidation type="list" allowBlank="1" showInputMessage="1" showErrorMessage="1" sqref="N85:Q92 N94:Q95 N97:Q98 N100:Q101 N103:Q104 N106:Q113" xr:uid="{00000000-0002-0000-0700-000002000000}">
      <formula1>INDIRECT($N$82)</formula1>
      <formula2>0</formula2>
    </dataValidation>
    <dataValidation type="list" allowBlank="1" showInputMessage="1" showErrorMessage="1" sqref="J85:M92 J94:M95 J97:M98 J100:M101 J103:M104 J106:M113" xr:uid="{00000000-0002-0000-0700-000003000000}">
      <formula1>INDIRECT($J$82)</formula1>
      <formula2>0</formula2>
    </dataValidation>
    <dataValidation type="list" allowBlank="1" showInputMessage="1" showErrorMessage="1" sqref="F85:I92 F94:I95 F97:I98 F100:I101 F103:I104 F106:I113" xr:uid="{00000000-0002-0000-0700-000004000000}">
      <formula1>INDIRECT($F$82)</formula1>
      <formula2>0</formula2>
    </dataValidation>
    <dataValidation type="list" allowBlank="1" showInputMessage="1" showErrorMessage="1" sqref="B85:E92 B94:E95 B97:E98 B100:E101 B103:E104 B106:E113" xr:uid="{00000000-0002-0000-0700-000005000000}">
      <formula1>INDIRECT($B$82)</formula1>
      <formula2>0</formula2>
    </dataValidation>
    <dataValidation type="list" allowBlank="1" showInputMessage="1" showErrorMessage="1" sqref="V48:Y55 V57:Y58 V60:Y61 V63:Y64 V66:Y67 V69:Y76" xr:uid="{00000000-0002-0000-0700-000006000000}">
      <formula1>INDIRECT($V$45)</formula1>
      <formula2>0</formula2>
    </dataValidation>
    <dataValidation type="list" allowBlank="1" showInputMessage="1" showErrorMessage="1" sqref="R48:U55 R57:U58 R60:U61 R63:U64 R66:U67 R69:U76" xr:uid="{00000000-0002-0000-0700-000007000000}">
      <formula1>INDIRECT($R$45)</formula1>
      <formula2>0</formula2>
    </dataValidation>
    <dataValidation type="list" allowBlank="1" showInputMessage="1" showErrorMessage="1" sqref="N48:Q55 N57:Q58 N60:Q61 N63:Q64 N66:Q67 N69:Q76" xr:uid="{00000000-0002-0000-0700-000008000000}">
      <formula1>INDIRECT($N$45)</formula1>
      <formula2>0</formula2>
    </dataValidation>
    <dataValidation type="list" allowBlank="1" showInputMessage="1" showErrorMessage="1" sqref="J48:M55 J57:M58 J60:M61 J63:M64 J66:M67 J69:M76" xr:uid="{00000000-0002-0000-0700-000009000000}">
      <formula1>INDIRECT($J$45)</formula1>
      <formula2>0</formula2>
    </dataValidation>
    <dataValidation type="list" allowBlank="1" showInputMessage="1" showErrorMessage="1" sqref="F48:I55 F57:I58 F60:I61 F63:I64 F66:I67 F69:I76" xr:uid="{00000000-0002-0000-0700-00000A000000}">
      <formula1>INDIRECT($F$45)</formula1>
      <formula2>0</formula2>
    </dataValidation>
    <dataValidation type="list" allowBlank="1" showInputMessage="1" showErrorMessage="1" sqref="B48:E55 B57:E58 B60:E61 B63:E64 B66:E67 B69:E76" xr:uid="{00000000-0002-0000-0700-00000B000000}">
      <formula1>INDIRECT($B$45)</formula1>
      <formula2>0</formula2>
    </dataValidation>
    <dataValidation type="list" allowBlank="1" showInputMessage="1" showErrorMessage="1" sqref="V11:Y18 V20:Y21 V23:Y24 V26:Y27 V29:Y30 V32:Y39" xr:uid="{00000000-0002-0000-0700-00000C000000}">
      <formula1>INDIRECT($V$8)</formula1>
      <formula2>0</formula2>
    </dataValidation>
    <dataValidation type="list" allowBlank="1" showInputMessage="1" showErrorMessage="1" sqref="R11:U18 R20:U21 R23:U24 R26:U27 R29:U30 R32:U39" xr:uid="{00000000-0002-0000-0700-00000D000000}">
      <formula1>INDIRECT($R$8)</formula1>
      <formula2>0</formula2>
    </dataValidation>
    <dataValidation type="list" allowBlank="1" showInputMessage="1" showErrorMessage="1" sqref="N11:Q18 N20:Q21 N23:Q24 N26:Q27 N29:Q30 N32:Q39" xr:uid="{00000000-0002-0000-0700-00000E000000}">
      <formula1>INDIRECT($N$8)</formula1>
      <formula2>0</formula2>
    </dataValidation>
    <dataValidation type="list" allowBlank="1" showInputMessage="1" showErrorMessage="1" sqref="J11:M18 J20:M21 J23:M24 J26:M27 J29:M30 J32:M39" xr:uid="{00000000-0002-0000-0700-00000F000000}">
      <formula1>INDIRECT($J$8)</formula1>
      <formula2>0</formula2>
    </dataValidation>
    <dataValidation type="list" allowBlank="1" showInputMessage="1" showErrorMessage="1" sqref="F11:I18 F20:I21 F23:I24 F26:I27 F29:I30 F32:I39" xr:uid="{00000000-0002-0000-0700-000010000000}">
      <formula1>INDIRECT($F$8)</formula1>
      <formula2>0</formula2>
    </dataValidation>
    <dataValidation type="list" allowBlank="1" showInputMessage="1" showErrorMessage="1" sqref="B11:E18 B20:E21 B23:E24 B26:E27 B29:E30 B32:E39" xr:uid="{00000000-0002-0000-0700-000011000000}">
      <formula1>INDIRECT($B$8)</formula1>
      <formula2>0</formula2>
    </dataValidation>
    <dataValidation type="list" allowBlank="1" showInputMessage="1" showErrorMessage="1" sqref="B7:Y7 B44:Y44 B81:Y81" xr:uid="{00000000-0002-0000-0700-000012000000}">
      <formula1>EQUIPESJF</formula1>
      <formula2>0</formula2>
    </dataValidation>
  </dataValidations>
  <hyperlinks>
    <hyperlink ref="A1" location="ACCUEIL!A1" display="#ACCUEIL.A1" xr:uid="{00000000-0004-0000-0700-000000000000}"/>
  </hyperlinks>
  <pageMargins left="0.7" right="0.7" top="0.75" bottom="0.75" header="0.511811023622047" footer="0.511811023622047"/>
  <pageSetup paperSize="9" scale="74" orientation="landscape" horizontalDpi="300" verticalDpi="300"/>
  <rowBreaks count="2" manualBreakCount="2">
    <brk id="41" max="16383" man="1"/>
    <brk id="7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99"/>
  </sheetPr>
  <dimension ref="A1:Y114"/>
  <sheetViews>
    <sheetView zoomScale="60" zoomScaleNormal="60" workbookViewId="0">
      <selection activeCell="AB28" sqref="AB28"/>
    </sheetView>
  </sheetViews>
  <sheetFormatPr baseColWidth="10" defaultColWidth="10.42578125" defaultRowHeight="14.25" customHeight="1"/>
  <cols>
    <col min="1" max="1" width="9" style="1" customWidth="1"/>
    <col min="2" max="2" width="4.5703125" style="1" customWidth="1"/>
    <col min="3" max="3" width="4.140625" style="1" customWidth="1"/>
    <col min="4" max="4" width="5.5703125" style="1" customWidth="1"/>
    <col min="5" max="5" width="26.5703125" style="1" customWidth="1"/>
    <col min="6" max="8" width="6.5703125" style="1" customWidth="1"/>
    <col min="9" max="9" width="11.140625" style="1" customWidth="1"/>
    <col min="10" max="12" width="6.5703125" style="1" customWidth="1"/>
    <col min="13" max="13" width="9" style="1" customWidth="1"/>
    <col min="14" max="16" width="6.5703125" style="1" customWidth="1"/>
    <col min="17" max="17" width="9.5703125" style="1" customWidth="1"/>
    <col min="18" max="24" width="6.5703125" style="1" customWidth="1"/>
    <col min="25" max="25" width="9.5703125" style="1" customWidth="1"/>
  </cols>
  <sheetData>
    <row r="1" spans="1:25" ht="30" customHeight="1">
      <c r="A1" s="133" t="str">
        <f>IF(ACCUEIL!D3="","Renseignez le nom de la compétition sur la page d'acceuil",ACCUEIL!D3)</f>
        <v>Renseignez le nom de la compétition sur la page d'acceuil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3" spans="1:25" ht="30" customHeight="1">
      <c r="A3" s="134" t="s">
        <v>309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1:25" ht="30" customHeight="1">
      <c r="B5" s="170" t="s">
        <v>259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</row>
    <row r="6" spans="1:25" ht="15">
      <c r="A6" s="161" t="s">
        <v>259</v>
      </c>
      <c r="B6" s="162" t="s">
        <v>260</v>
      </c>
      <c r="C6" s="162"/>
      <c r="D6" s="162"/>
      <c r="E6" s="162"/>
      <c r="F6" s="162" t="s">
        <v>261</v>
      </c>
      <c r="G6" s="162"/>
      <c r="H6" s="162"/>
      <c r="I6" s="162"/>
      <c r="J6" s="162" t="s">
        <v>262</v>
      </c>
      <c r="K6" s="162"/>
      <c r="L6" s="162"/>
      <c r="M6" s="162"/>
      <c r="N6" s="162" t="s">
        <v>263</v>
      </c>
      <c r="O6" s="162"/>
      <c r="P6" s="162"/>
      <c r="Q6" s="162"/>
      <c r="R6" s="162" t="s">
        <v>264</v>
      </c>
      <c r="S6" s="162"/>
      <c r="T6" s="162"/>
      <c r="U6" s="162"/>
      <c r="V6" s="162" t="s">
        <v>265</v>
      </c>
      <c r="W6" s="162"/>
      <c r="X6" s="162"/>
      <c r="Y6" s="162"/>
    </row>
    <row r="7" spans="1:25" ht="15">
      <c r="A7" s="161"/>
      <c r="B7" s="163" t="s">
        <v>216</v>
      </c>
      <c r="C7" s="163"/>
      <c r="D7" s="163"/>
      <c r="E7" s="163"/>
      <c r="F7" s="163" t="s">
        <v>396</v>
      </c>
      <c r="G7" s="163"/>
      <c r="H7" s="163"/>
      <c r="I7" s="163"/>
      <c r="J7" s="163"/>
      <c r="K7" s="163"/>
      <c r="L7" s="163"/>
      <c r="M7" s="163"/>
      <c r="N7" s="163" t="s">
        <v>394</v>
      </c>
      <c r="O7" s="163"/>
      <c r="P7" s="163"/>
      <c r="Q7" s="163"/>
      <c r="R7" s="163" t="s">
        <v>395</v>
      </c>
      <c r="S7" s="163"/>
      <c r="T7" s="163"/>
      <c r="U7" s="163"/>
      <c r="V7" s="163"/>
      <c r="W7" s="163"/>
      <c r="X7" s="163"/>
      <c r="Y7" s="163"/>
    </row>
    <row r="8" spans="1:25" ht="15" hidden="1">
      <c r="A8" s="161"/>
      <c r="B8" s="142" t="str">
        <f>VLOOKUP(B7,DONNEESMI!$A$2:$B$19,2,FALSE())</f>
        <v>EQMI1</v>
      </c>
      <c r="C8" s="142"/>
      <c r="D8" s="142"/>
      <c r="E8" s="142"/>
      <c r="F8" s="142" t="str">
        <f>VLOOKUP(F7,DONNEESMI!$A$2:$B$19,2,FALSE())</f>
        <v>EQMI3</v>
      </c>
      <c r="G8" s="142"/>
      <c r="H8" s="142"/>
      <c r="I8" s="142"/>
      <c r="J8" s="142" t="e">
        <f>VLOOKUP(J7,DONNEESMI!$A$2:$B$19,2,FALSE())</f>
        <v>#N/A</v>
      </c>
      <c r="K8" s="142"/>
      <c r="L8" s="142"/>
      <c r="M8" s="142"/>
      <c r="N8" s="142" t="str">
        <f>VLOOKUP(N7,DONNEESMI!$A$2:$B$19,2,FALSE())</f>
        <v>EQMI4</v>
      </c>
      <c r="O8" s="142"/>
      <c r="P8" s="142"/>
      <c r="Q8" s="142"/>
      <c r="R8" s="142" t="str">
        <f>VLOOKUP(R7,DONNEESMI!$A$2:$B$19,2,FALSE())</f>
        <v>EQMI5</v>
      </c>
      <c r="S8" s="142"/>
      <c r="T8" s="142"/>
      <c r="U8" s="142"/>
      <c r="V8" s="142" t="e">
        <f>VLOOKUP(V7,DONNEESMI!$A$2:$B$19,2,FALSE())</f>
        <v>#N/A</v>
      </c>
      <c r="W8" s="142"/>
      <c r="X8" s="142"/>
      <c r="Y8" s="142"/>
    </row>
    <row r="9" spans="1:25" ht="15">
      <c r="A9" s="161"/>
      <c r="B9" s="74" t="s">
        <v>266</v>
      </c>
      <c r="C9" s="75" t="s">
        <v>267</v>
      </c>
      <c r="D9" s="75" t="s">
        <v>268</v>
      </c>
      <c r="E9" s="76" t="s">
        <v>269</v>
      </c>
      <c r="F9" s="74" t="s">
        <v>266</v>
      </c>
      <c r="G9" s="75" t="s">
        <v>267</v>
      </c>
      <c r="H9" s="75" t="s">
        <v>268</v>
      </c>
      <c r="I9" s="76" t="s">
        <v>269</v>
      </c>
      <c r="J9" s="74" t="s">
        <v>266</v>
      </c>
      <c r="K9" s="75" t="s">
        <v>267</v>
      </c>
      <c r="L9" s="75" t="s">
        <v>268</v>
      </c>
      <c r="M9" s="76" t="s">
        <v>269</v>
      </c>
      <c r="N9" s="74" t="s">
        <v>266</v>
      </c>
      <c r="O9" s="75" t="s">
        <v>267</v>
      </c>
      <c r="P9" s="75" t="s">
        <v>268</v>
      </c>
      <c r="Q9" s="76" t="s">
        <v>269</v>
      </c>
      <c r="R9" s="74" t="s">
        <v>266</v>
      </c>
      <c r="S9" s="75" t="s">
        <v>267</v>
      </c>
      <c r="T9" s="75" t="s">
        <v>268</v>
      </c>
      <c r="U9" s="76" t="s">
        <v>269</v>
      </c>
      <c r="V9" s="74" t="s">
        <v>266</v>
      </c>
      <c r="W9" s="75" t="s">
        <v>267</v>
      </c>
      <c r="X9" s="75" t="s">
        <v>268</v>
      </c>
      <c r="Y9" s="76" t="s">
        <v>269</v>
      </c>
    </row>
    <row r="10" spans="1:25" ht="15">
      <c r="A10" s="90" t="s">
        <v>270</v>
      </c>
      <c r="B10" s="91">
        <v>4</v>
      </c>
      <c r="C10" s="92">
        <v>51</v>
      </c>
      <c r="D10" s="92">
        <v>15</v>
      </c>
      <c r="E10" s="80">
        <f>IF(ISERROR(RM4004NM/((B10*60)+C10+(D10/100)))*100,"",(RM4004NM/((B10*60)+C10+(D10/100)))*100)</f>
        <v>84.200583891464888</v>
      </c>
      <c r="F10" s="91">
        <v>4</v>
      </c>
      <c r="G10" s="92">
        <v>6</v>
      </c>
      <c r="H10" s="92">
        <v>87</v>
      </c>
      <c r="I10" s="80">
        <f>IF(ISERROR(RM4004NM/((F10*60)+G10+(H10/100)))*100,"",(RM4004NM/((F10*60)+G10+(H10/100)))*100)</f>
        <v>99.303277028395513</v>
      </c>
      <c r="J10" s="91"/>
      <c r="K10" s="92"/>
      <c r="L10" s="92"/>
      <c r="M10" s="80" t="str">
        <f>IF(ISERROR(RM4004NM/((J10*60)+K10+(L10/100)))*100,"",(RM4004NM/((J10*60)+K10+(L10/100)))*100)</f>
        <v/>
      </c>
      <c r="N10" s="91">
        <v>4</v>
      </c>
      <c r="O10" s="92">
        <v>41</v>
      </c>
      <c r="P10" s="92">
        <v>16</v>
      </c>
      <c r="Q10" s="80">
        <f>IF(ISERROR(RM4004NM/((N10*60)+O10+(P10/100)))*100,"",(RM4004NM/((N10*60)+O10+(P10/100)))*100)</f>
        <v>87.192345995162896</v>
      </c>
      <c r="R10" s="91">
        <v>4</v>
      </c>
      <c r="S10" s="92">
        <v>7</v>
      </c>
      <c r="T10" s="92">
        <v>75</v>
      </c>
      <c r="U10" s="80">
        <f>IF(ISERROR(RM4004NM/((R10*60)+S10+(T10/100)))*100,"",(RM4004NM/((R10*60)+S10+(T10/100)))*100)</f>
        <v>98.950554994954601</v>
      </c>
      <c r="V10" s="91"/>
      <c r="W10" s="92"/>
      <c r="X10" s="92"/>
      <c r="Y10" s="80" t="str">
        <f>IF(ISERROR(RM4004NM/((V10*60)+W10+(X10/100)))*100,"",(RM4004NM/((V10*60)+W10+(X10/100)))*100)</f>
        <v/>
      </c>
    </row>
    <row r="11" spans="1:25" ht="36" hidden="1">
      <c r="A11" s="81" t="s">
        <v>271</v>
      </c>
      <c r="B11" s="169"/>
      <c r="C11" s="169"/>
      <c r="D11" s="169"/>
      <c r="E11" s="169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</row>
    <row r="12" spans="1:25" ht="36" hidden="1">
      <c r="A12" s="81" t="s">
        <v>272</v>
      </c>
      <c r="B12" s="168"/>
      <c r="C12" s="168"/>
      <c r="D12" s="168"/>
      <c r="E12" s="168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</row>
    <row r="13" spans="1:25" ht="36" hidden="1">
      <c r="A13" s="81" t="s">
        <v>273</v>
      </c>
      <c r="B13" s="169"/>
      <c r="C13" s="169"/>
      <c r="D13" s="169"/>
      <c r="E13" s="169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</row>
    <row r="14" spans="1:25" ht="36" hidden="1">
      <c r="A14" s="81" t="s">
        <v>274</v>
      </c>
      <c r="B14" s="169"/>
      <c r="C14" s="169"/>
      <c r="D14" s="169"/>
      <c r="E14" s="169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</row>
    <row r="15" spans="1:25" ht="36" hidden="1">
      <c r="A15" s="81" t="s">
        <v>275</v>
      </c>
      <c r="B15" s="169"/>
      <c r="C15" s="169"/>
      <c r="D15" s="169"/>
      <c r="E15" s="169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</row>
    <row r="16" spans="1:25" ht="36" hidden="1">
      <c r="A16" s="81" t="s">
        <v>276</v>
      </c>
      <c r="B16" s="167"/>
      <c r="C16" s="167"/>
      <c r="D16" s="167"/>
      <c r="E16" s="167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</row>
    <row r="17" spans="1:25" ht="36" hidden="1">
      <c r="A17" s="81" t="s">
        <v>277</v>
      </c>
      <c r="B17" s="169"/>
      <c r="C17" s="169"/>
      <c r="D17" s="169"/>
      <c r="E17" s="169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</row>
    <row r="18" spans="1:25" ht="36" hidden="1">
      <c r="A18" s="81" t="s">
        <v>278</v>
      </c>
      <c r="B18" s="169"/>
      <c r="C18" s="169"/>
      <c r="D18" s="169"/>
      <c r="E18" s="169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</row>
    <row r="19" spans="1:25" ht="15">
      <c r="A19" s="93" t="s">
        <v>279</v>
      </c>
      <c r="B19" s="91">
        <v>1</v>
      </c>
      <c r="C19" s="92">
        <v>2</v>
      </c>
      <c r="D19" s="92">
        <v>28</v>
      </c>
      <c r="E19" s="80">
        <f>IF(ISERROR(RM100PM/((B19*60)+C19+(D19/100)))*100,"",(RM100PM/((B19*60)+C19+(D19/100)))*100)</f>
        <v>80.61978163134232</v>
      </c>
      <c r="F19" s="91">
        <v>1</v>
      </c>
      <c r="G19" s="92">
        <v>0</v>
      </c>
      <c r="H19" s="92">
        <v>54</v>
      </c>
      <c r="I19" s="80">
        <f>IF(ISERROR(RM100PM/((F19*60)+G19+(H19/100)))*100,"",(RM100PM/((F19*60)+G19+(H19/100)))*100)</f>
        <v>82.936901222332352</v>
      </c>
      <c r="J19" s="91"/>
      <c r="K19" s="92"/>
      <c r="L19" s="92"/>
      <c r="M19" s="80" t="str">
        <f>IF(ISERROR(RM100PM/((J19*60)+K19+(L19/100)))*100,"",(RM100PM/((J19*60)+K19+(L19/100)))*100)</f>
        <v/>
      </c>
      <c r="N19" s="91">
        <v>1</v>
      </c>
      <c r="O19" s="92">
        <v>7</v>
      </c>
      <c r="P19" s="92">
        <v>20</v>
      </c>
      <c r="Q19" s="80">
        <f>IF(ISERROR(RM100PM/((N19*60)+O19+(P19/100)))*100,"",(RM100PM/((N19*60)+O19+(P19/100)))*100)</f>
        <v>74.717261904761898</v>
      </c>
      <c r="R19" s="91">
        <v>0</v>
      </c>
      <c r="S19" s="92">
        <v>57</v>
      </c>
      <c r="T19" s="92">
        <v>52</v>
      </c>
      <c r="U19" s="80">
        <f>IF(ISERROR(RM100PM/((R19*60)+S19+(T19/100)))*100,"",(RM100PM/((R19*60)+S19+(T19/100)))*100)</f>
        <v>87.291376912378311</v>
      </c>
      <c r="V19" s="91"/>
      <c r="W19" s="92"/>
      <c r="X19" s="92"/>
      <c r="Y19" s="80" t="str">
        <f>IF(ISERROR(RM100PM/((V19*60)+W19+(X19/100)))*100,"",(RM100PM/((V19*60)+W19+(X19/100)))*100)</f>
        <v/>
      </c>
    </row>
    <row r="20" spans="1:25" ht="36" hidden="1">
      <c r="A20" s="81" t="s">
        <v>280</v>
      </c>
      <c r="B20" s="167"/>
      <c r="C20" s="167"/>
      <c r="D20" s="167"/>
      <c r="E20" s="167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</row>
    <row r="21" spans="1:25" ht="36" hidden="1">
      <c r="A21" s="81" t="s">
        <v>281</v>
      </c>
      <c r="B21" s="168"/>
      <c r="C21" s="168"/>
      <c r="D21" s="168"/>
      <c r="E21" s="168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</row>
    <row r="22" spans="1:25" ht="15">
      <c r="A22" s="93" t="s">
        <v>282</v>
      </c>
      <c r="B22" s="91">
        <v>1</v>
      </c>
      <c r="C22" s="92">
        <v>18</v>
      </c>
      <c r="D22" s="92">
        <v>50</v>
      </c>
      <c r="E22" s="80">
        <f>IF(ISERROR(RM100DM/((B22*60)+C22+(D22/100)))*100,"",(RM100DM/((B22*60)+C22+(D22/100)))*100)</f>
        <v>65.197452229299358</v>
      </c>
      <c r="F22" s="91">
        <v>1</v>
      </c>
      <c r="G22" s="92">
        <v>0</v>
      </c>
      <c r="H22" s="92">
        <v>1</v>
      </c>
      <c r="I22" s="80">
        <f>IF(ISERROR(RM100DM/((F22*60)+G22+(H22/100)))*100,"",(RM100DM/((F22*60)+G22+(H22/100)))*100)</f>
        <v>85.285785702382938</v>
      </c>
      <c r="J22" s="91"/>
      <c r="K22" s="92"/>
      <c r="L22" s="92"/>
      <c r="M22" s="80" t="str">
        <f>IF(ISERROR(RM100DM/((J22*60)+K22+(L22/100)))*100,"",(RM100DM/((J22*60)+K22+(L22/100)))*100)</f>
        <v/>
      </c>
      <c r="N22" s="91">
        <v>1</v>
      </c>
      <c r="O22" s="92">
        <v>13</v>
      </c>
      <c r="P22" s="92">
        <v>18</v>
      </c>
      <c r="Q22" s="80">
        <f>IF(ISERROR(RM100DM/((N22*60)+O22+(P22/100)))*100,"",(RM100DM/((N22*60)+O22+(P22/100)))*100)</f>
        <v>69.937141295435907</v>
      </c>
      <c r="R22" s="91">
        <v>1</v>
      </c>
      <c r="S22" s="92">
        <v>2</v>
      </c>
      <c r="T22" s="92">
        <v>69</v>
      </c>
      <c r="U22" s="80">
        <f>IF(ISERROR(RM100DM/((R22*60)+S22+(T22/100)))*100,"",(RM100DM/((R22*60)+S22+(T22/100)))*100)</f>
        <v>81.639814962513952</v>
      </c>
      <c r="V22" s="91"/>
      <c r="W22" s="92"/>
      <c r="X22" s="92"/>
      <c r="Y22" s="80" t="str">
        <f>IF(ISERROR(RM100DM/((V22*60)+W22+(X22/100)))*100,"",(RM100DM/((V22*60)+W22+(X22/100)))*100)</f>
        <v/>
      </c>
    </row>
    <row r="23" spans="1:25" ht="28.5" hidden="1">
      <c r="A23" s="81" t="s">
        <v>283</v>
      </c>
      <c r="B23" s="165"/>
      <c r="C23" s="165"/>
      <c r="D23" s="165"/>
      <c r="E23" s="165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</row>
    <row r="24" spans="1:25" ht="28.5" hidden="1">
      <c r="A24" s="81" t="s">
        <v>284</v>
      </c>
      <c r="B24" s="165"/>
      <c r="C24" s="165"/>
      <c r="D24" s="165"/>
      <c r="E24" s="165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</row>
    <row r="25" spans="1:25" ht="15">
      <c r="A25" s="93" t="s">
        <v>285</v>
      </c>
      <c r="B25" s="91">
        <v>1</v>
      </c>
      <c r="C25" s="92">
        <v>20</v>
      </c>
      <c r="D25" s="92">
        <v>84</v>
      </c>
      <c r="E25" s="80">
        <f>IF(ISERROR(RM100BM/((B25*60)+C25+(D25/100)))*100,"",(RM100BM/((B25*60)+C25+(D25/100)))*100)</f>
        <v>72.761009401286486</v>
      </c>
      <c r="F25" s="91">
        <v>1</v>
      </c>
      <c r="G25" s="92">
        <v>3</v>
      </c>
      <c r="H25" s="92">
        <v>23</v>
      </c>
      <c r="I25" s="80">
        <f>IF(ISERROR(RM100BM/((F25*60)+G25+(H25/100)))*100,"",(RM100BM/((F25*60)+G25+(H25/100)))*100)</f>
        <v>93.025462596868579</v>
      </c>
      <c r="J25" s="91"/>
      <c r="K25" s="92"/>
      <c r="L25" s="92"/>
      <c r="M25" s="80" t="str">
        <f>IF(ISERROR(RM100BM/((J25*60)+K25+(L25/100)))*100,"",(RM100BM/((J25*60)+K25+(L25/100)))*100)</f>
        <v/>
      </c>
      <c r="N25" s="91">
        <v>1</v>
      </c>
      <c r="O25" s="92">
        <v>19</v>
      </c>
      <c r="P25" s="92">
        <v>4</v>
      </c>
      <c r="Q25" s="80">
        <f>IF(ISERROR(RM100BM/((N25*60)+O25+(P25/100)))*100,"",(RM100BM/((N25*60)+O25+(P25/100)))*100)</f>
        <v>74.418016194331983</v>
      </c>
      <c r="R25" s="91">
        <v>1</v>
      </c>
      <c r="S25" s="92">
        <v>6</v>
      </c>
      <c r="T25" s="92">
        <v>3</v>
      </c>
      <c r="U25" s="80">
        <f>IF(ISERROR(RM100BM/((R25*60)+S25+(T25/100)))*100,"",(RM100BM/((R25*60)+S25+(T25/100)))*100)</f>
        <v>89.080720884446464</v>
      </c>
      <c r="V25" s="91"/>
      <c r="W25" s="92"/>
      <c r="X25" s="92"/>
      <c r="Y25" s="80" t="str">
        <f>IF(ISERROR(RM100BM/((V25*60)+W25+(X25/100)))*100,"",(RM100BM/((V25*60)+W25+(X25/100)))*100)</f>
        <v/>
      </c>
    </row>
    <row r="26" spans="1:25" ht="28.5" hidden="1">
      <c r="A26" s="81" t="s">
        <v>286</v>
      </c>
      <c r="B26" s="165"/>
      <c r="C26" s="165"/>
      <c r="D26" s="165"/>
      <c r="E26" s="165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</row>
    <row r="27" spans="1:25" ht="28.5" hidden="1">
      <c r="A27" s="81" t="s">
        <v>287</v>
      </c>
      <c r="B27" s="165"/>
      <c r="C27" s="165"/>
      <c r="D27" s="165"/>
      <c r="E27" s="165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</row>
    <row r="28" spans="1:25" ht="15">
      <c r="A28" s="93" t="s">
        <v>288</v>
      </c>
      <c r="B28" s="91">
        <v>1</v>
      </c>
      <c r="C28" s="92">
        <v>11</v>
      </c>
      <c r="D28" s="92">
        <v>38</v>
      </c>
      <c r="E28" s="80">
        <f>IF(ISERROR(RM100NLM/((B28*60)+C28+(D28/100)))*100,"",(RM100NLM/((B28*60)+C28+(D28/100)))*100)</f>
        <v>66.615298402913979</v>
      </c>
      <c r="F28" s="91"/>
      <c r="G28" s="92">
        <v>55</v>
      </c>
      <c r="H28" s="92">
        <v>40</v>
      </c>
      <c r="I28" s="80">
        <f>IF(ISERROR(RM100NLM/((F28*60)+G28+(H28/100)))*100,"",(RM100NLM/((F28*60)+G28+(H28/100)))*100)</f>
        <v>85.83032490974729</v>
      </c>
      <c r="J28" s="91"/>
      <c r="K28" s="92"/>
      <c r="L28" s="92"/>
      <c r="M28" s="80" t="str">
        <f>IF(ISERROR(RM100NLM/((J28*60)+K28+(L28/100)))*100,"",(RM100NLM/((J28*60)+K28+(L28/100)))*100)</f>
        <v/>
      </c>
      <c r="N28" s="91"/>
      <c r="O28" s="92">
        <v>57</v>
      </c>
      <c r="P28" s="92">
        <v>65</v>
      </c>
      <c r="Q28" s="80">
        <f>IF(ISERROR(RM100NLM/((N28*60)+O28+(P28/100)))*100,"",(RM100NLM/((N28*60)+O28+(P28/100)))*100)</f>
        <v>82.480485689505628</v>
      </c>
      <c r="R28" s="91"/>
      <c r="S28" s="92">
        <v>54</v>
      </c>
      <c r="T28" s="92">
        <v>80</v>
      </c>
      <c r="U28" s="80">
        <f>IF(ISERROR(RM100NLM/((R28*60)+S28+(T28/100)))*100,"",(RM100NLM/((R28*60)+S28+(T28/100)))*100)</f>
        <v>86.770072992700733</v>
      </c>
      <c r="V28" s="91"/>
      <c r="W28" s="92"/>
      <c r="X28" s="92"/>
      <c r="Y28" s="80" t="str">
        <f>IF(ISERROR(RM100NLM/((V28*60)+W28+(X28/100)))*100,"",(RM100NLM/((V28*60)+W28+(X28/100)))*100)</f>
        <v/>
      </c>
    </row>
    <row r="29" spans="1:25" ht="28.5" hidden="1">
      <c r="A29" s="81" t="s">
        <v>289</v>
      </c>
      <c r="B29" s="165"/>
      <c r="C29" s="165"/>
      <c r="D29" s="165"/>
      <c r="E29" s="165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</row>
    <row r="30" spans="1:25" ht="28.5" hidden="1">
      <c r="A30" s="81" t="s">
        <v>290</v>
      </c>
      <c r="B30" s="166"/>
      <c r="C30" s="166"/>
      <c r="D30" s="166"/>
      <c r="E30" s="166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</row>
    <row r="31" spans="1:25" ht="15">
      <c r="A31" s="93" t="s">
        <v>291</v>
      </c>
      <c r="B31" s="91">
        <v>9</v>
      </c>
      <c r="C31" s="92">
        <v>42</v>
      </c>
      <c r="D31" s="92">
        <v>95</v>
      </c>
      <c r="E31" s="80">
        <f>IF(ISERROR(RM800NLM/((B31*60)+C31+(D31/100)))*100,"",(RM800NLM/((B31*60)+C31+(D31/100)))*100)</f>
        <v>78.727163564628171</v>
      </c>
      <c r="F31" s="91">
        <v>8</v>
      </c>
      <c r="G31" s="92">
        <v>26</v>
      </c>
      <c r="H31" s="92">
        <v>35</v>
      </c>
      <c r="I31" s="80">
        <f>IF(ISERROR(RM800NLM/((F31*60)+G31+(H31/100)))*100,"",(RM800NLM/((F31*60)+G31+(H31/100)))*100)</f>
        <v>90.636911227411872</v>
      </c>
      <c r="J31" s="91"/>
      <c r="K31" s="92"/>
      <c r="L31" s="92"/>
      <c r="M31" s="80" t="str">
        <f>IF(ISERROR(RM800NLM/((J31*60)+K31+(L31/100)))*100,"",(RM800NLM/((J31*60)+K31+(L31/100)))*100)</f>
        <v/>
      </c>
      <c r="N31" s="91">
        <v>9</v>
      </c>
      <c r="O31" s="92">
        <v>41</v>
      </c>
      <c r="P31" s="92">
        <v>78</v>
      </c>
      <c r="Q31" s="80">
        <f>IF(ISERROR(RM800NLM/((N31*60)+O31+(P31/100)))*100,"",(RM800NLM/((N31*60)+O31+(P31/100)))*100)</f>
        <v>78.885489360239262</v>
      </c>
      <c r="R31" s="91">
        <v>8</v>
      </c>
      <c r="S31" s="92">
        <v>3</v>
      </c>
      <c r="T31" s="92">
        <v>56</v>
      </c>
      <c r="U31" s="80">
        <f>IF(ISERROR(RM800NLM/((R31*60)+S31+(T31/100)))*100,"",(RM800NLM/((R31*60)+S31+(T31/100)))*100)</f>
        <v>94.908594590123258</v>
      </c>
      <c r="V31" s="91"/>
      <c r="W31" s="92"/>
      <c r="X31" s="92"/>
      <c r="Y31" s="80" t="str">
        <f>IF(ISERROR(RM800NLM/((V31*60)+W31+(X31/100)))*100,"",(RM800NLM/((V31*60)+W31+(X31/100)))*100)</f>
        <v/>
      </c>
    </row>
    <row r="32" spans="1:25" ht="28.5" hidden="1">
      <c r="A32" s="81" t="s">
        <v>292</v>
      </c>
      <c r="B32" s="148"/>
      <c r="C32" s="148"/>
      <c r="D32" s="148"/>
      <c r="E32" s="148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</row>
    <row r="33" spans="1:25" ht="28.5" hidden="1">
      <c r="A33" s="81" t="s">
        <v>293</v>
      </c>
      <c r="B33" s="148"/>
      <c r="C33" s="148"/>
      <c r="D33" s="148"/>
      <c r="E33" s="148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</row>
    <row r="34" spans="1:25" ht="28.5" hidden="1">
      <c r="A34" s="81" t="s">
        <v>294</v>
      </c>
      <c r="B34" s="148"/>
      <c r="C34" s="148"/>
      <c r="D34" s="148"/>
      <c r="E34" s="148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</row>
    <row r="35" spans="1:25" ht="28.5" hidden="1">
      <c r="A35" s="81" t="s">
        <v>295</v>
      </c>
      <c r="B35" s="148"/>
      <c r="C35" s="148"/>
      <c r="D35" s="148"/>
      <c r="E35" s="148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</row>
    <row r="36" spans="1:25" ht="28.5" hidden="1">
      <c r="A36" s="81" t="s">
        <v>296</v>
      </c>
      <c r="B36" s="148"/>
      <c r="C36" s="148"/>
      <c r="D36" s="148"/>
      <c r="E36" s="148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</row>
    <row r="37" spans="1:25" ht="28.5" hidden="1">
      <c r="A37" s="81" t="s">
        <v>297</v>
      </c>
      <c r="B37" s="148"/>
      <c r="C37" s="148"/>
      <c r="D37" s="148"/>
      <c r="E37" s="148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</row>
    <row r="38" spans="1:25" ht="28.5" hidden="1">
      <c r="A38" s="81" t="s">
        <v>298</v>
      </c>
      <c r="B38" s="148"/>
      <c r="C38" s="148"/>
      <c r="D38" s="148"/>
      <c r="E38" s="148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</row>
    <row r="39" spans="1:25" ht="28.5" hidden="1">
      <c r="A39" s="83" t="s">
        <v>299</v>
      </c>
      <c r="B39" s="148"/>
      <c r="C39" s="148"/>
      <c r="D39" s="148"/>
      <c r="E39" s="148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</row>
    <row r="40" spans="1:25" ht="15">
      <c r="A40" s="94" t="s">
        <v>300</v>
      </c>
      <c r="B40" s="141">
        <f>IF(ISERROR((4*E10)+E19+E22+E25+E28+(8*E31))/16,"",((4*E10)+E19+E22+E25+E28+(8*E31))/16)</f>
        <v>78.238324109232934</v>
      </c>
      <c r="C40" s="141"/>
      <c r="D40" s="141"/>
      <c r="E40" s="141"/>
      <c r="F40" s="141">
        <f>IF(ISERROR((4*I10)+I19+I22+I25+I28+(8*I31))/16,"",((4*I10)+I19+I22+I25+I28+(8*I31))/16)</f>
        <v>91.836679522763006</v>
      </c>
      <c r="G40" s="141"/>
      <c r="H40" s="141"/>
      <c r="I40" s="141"/>
      <c r="J40" s="141" t="str">
        <f>IF(ISERROR((4*M10)+M19+M22+M25+M28+(8*M31))/16,"",((4*M10)+M19+M22+M25+M28+(8*M31))/16)</f>
        <v/>
      </c>
      <c r="K40" s="141"/>
      <c r="L40" s="141"/>
      <c r="M40" s="141"/>
      <c r="N40" s="141">
        <f>IF(ISERROR((4*Q10)+Q19+Q22+Q25+Q28+(8*Q31))/16,"",((4*Q10)+Q19+Q22+Q25+Q28+(8*Q31))/16)</f>
        <v>80.087887746662574</v>
      </c>
      <c r="O40" s="141"/>
      <c r="P40" s="141"/>
      <c r="Q40" s="141"/>
      <c r="R40" s="141">
        <f>IF(ISERROR((4*U10)+U19+U22+U25+U28+(8*U31))/16,"",((4*U10)+U19+U22+U25+U28+(8*U31))/16)</f>
        <v>93.740810153302746</v>
      </c>
      <c r="S40" s="141"/>
      <c r="T40" s="141"/>
      <c r="U40" s="141"/>
      <c r="V40" s="141" t="str">
        <f>IF(ISERROR((4*Y10)+Y19+Y22+Y25+Y28+(8*Y31))/16,"",((4*Y10)+Y19+Y22+Y25+Y28+(8*Y31))/16)</f>
        <v/>
      </c>
      <c r="W40" s="141"/>
      <c r="X40" s="141"/>
      <c r="Y40" s="141"/>
    </row>
    <row r="41" spans="1:25" ht="15" hidden="1"/>
    <row r="42" spans="1:25" ht="39" hidden="1" customHeight="1">
      <c r="B42" s="164" t="s">
        <v>259</v>
      </c>
      <c r="C42" s="164"/>
      <c r="D42" s="164"/>
      <c r="E42" s="164"/>
      <c r="F42" s="164"/>
      <c r="G42" s="164"/>
      <c r="H42" s="164"/>
      <c r="I42" s="164"/>
      <c r="J42" s="143" t="s">
        <v>301</v>
      </c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</row>
    <row r="43" spans="1:25" ht="15">
      <c r="A43" s="161" t="s">
        <v>302</v>
      </c>
      <c r="B43" s="162" t="s">
        <v>303</v>
      </c>
      <c r="C43" s="162"/>
      <c r="D43" s="162"/>
      <c r="E43" s="162"/>
      <c r="F43" s="162" t="s">
        <v>305</v>
      </c>
      <c r="G43" s="162"/>
      <c r="H43" s="162"/>
      <c r="I43" s="162"/>
      <c r="J43" s="162" t="s">
        <v>260</v>
      </c>
      <c r="K43" s="162"/>
      <c r="L43" s="162"/>
      <c r="M43" s="162"/>
      <c r="N43" s="162" t="s">
        <v>261</v>
      </c>
      <c r="O43" s="162"/>
      <c r="P43" s="162"/>
      <c r="Q43" s="162"/>
      <c r="R43" s="162" t="s">
        <v>262</v>
      </c>
      <c r="S43" s="162"/>
      <c r="T43" s="162"/>
      <c r="U43" s="162"/>
      <c r="V43" s="162" t="s">
        <v>263</v>
      </c>
      <c r="W43" s="162"/>
      <c r="X43" s="162"/>
      <c r="Y43" s="162"/>
    </row>
    <row r="44" spans="1:25" ht="15">
      <c r="A44" s="161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</row>
    <row r="45" spans="1:25" ht="15" hidden="1">
      <c r="A45" s="161"/>
      <c r="B45" s="142" t="e">
        <f>VLOOKUP(B44,DONNEESMI!$A$2:$B$19,2,FALSE())</f>
        <v>#N/A</v>
      </c>
      <c r="C45" s="142"/>
      <c r="D45" s="142"/>
      <c r="E45" s="142"/>
      <c r="F45" s="142" t="e">
        <f>VLOOKUP(F44,DONNEESMI!$A$2:$B$19,2,FALSE())</f>
        <v>#N/A</v>
      </c>
      <c r="G45" s="142"/>
      <c r="H45" s="142"/>
      <c r="I45" s="142"/>
      <c r="J45" s="142" t="e">
        <f>VLOOKUP(J44,DONNEESMI!$A$2:$B$19,2,FALSE())</f>
        <v>#N/A</v>
      </c>
      <c r="K45" s="142"/>
      <c r="L45" s="142"/>
      <c r="M45" s="142"/>
      <c r="N45" s="142" t="e">
        <f>VLOOKUP(N44,DONNEESMI!$A$2:$B$19,2,FALSE())</f>
        <v>#N/A</v>
      </c>
      <c r="O45" s="142"/>
      <c r="P45" s="142"/>
      <c r="Q45" s="142"/>
      <c r="R45" s="142" t="e">
        <f>VLOOKUP(R44,DONNEESMI!$A$2:$B$19,2,FALSE())</f>
        <v>#N/A</v>
      </c>
      <c r="S45" s="142"/>
      <c r="T45" s="142"/>
      <c r="U45" s="142"/>
      <c r="V45" s="142" t="e">
        <f>VLOOKUP(V44,DONNEESMI!$A$2:$B$19,2,FALSE())</f>
        <v>#N/A</v>
      </c>
      <c r="W45" s="142"/>
      <c r="X45" s="142"/>
      <c r="Y45" s="142"/>
    </row>
    <row r="46" spans="1:25" ht="15">
      <c r="A46" s="161"/>
      <c r="B46" s="74" t="s">
        <v>266</v>
      </c>
      <c r="C46" s="75" t="s">
        <v>267</v>
      </c>
      <c r="D46" s="75" t="s">
        <v>268</v>
      </c>
      <c r="E46" s="76" t="s">
        <v>269</v>
      </c>
      <c r="F46" s="74" t="s">
        <v>266</v>
      </c>
      <c r="G46" s="75" t="s">
        <v>267</v>
      </c>
      <c r="H46" s="75" t="s">
        <v>268</v>
      </c>
      <c r="I46" s="76" t="s">
        <v>269</v>
      </c>
      <c r="J46" s="74" t="s">
        <v>266</v>
      </c>
      <c r="K46" s="75" t="s">
        <v>267</v>
      </c>
      <c r="L46" s="75" t="s">
        <v>268</v>
      </c>
      <c r="M46" s="76" t="s">
        <v>269</v>
      </c>
      <c r="N46" s="74" t="s">
        <v>266</v>
      </c>
      <c r="O46" s="75" t="s">
        <v>267</v>
      </c>
      <c r="P46" s="75" t="s">
        <v>268</v>
      </c>
      <c r="Q46" s="76" t="s">
        <v>269</v>
      </c>
      <c r="R46" s="74" t="s">
        <v>266</v>
      </c>
      <c r="S46" s="75" t="s">
        <v>267</v>
      </c>
      <c r="T46" s="75" t="s">
        <v>268</v>
      </c>
      <c r="U46" s="76" t="s">
        <v>269</v>
      </c>
      <c r="V46" s="74" t="s">
        <v>266</v>
      </c>
      <c r="W46" s="75" t="s">
        <v>267</v>
      </c>
      <c r="X46" s="75" t="s">
        <v>268</v>
      </c>
      <c r="Y46" s="76" t="s">
        <v>269</v>
      </c>
    </row>
    <row r="47" spans="1:25" ht="15">
      <c r="A47" s="90" t="s">
        <v>270</v>
      </c>
      <c r="B47" s="91"/>
      <c r="C47" s="92"/>
      <c r="D47" s="92"/>
      <c r="E47" s="80" t="str">
        <f>IF(ISERROR(RM4004NM/((B47*60)+C47+(D47/100)))*100,"",(RM4004NM/((B47*60)+C47+(D47/100)))*100)</f>
        <v/>
      </c>
      <c r="F47" s="91"/>
      <c r="G47" s="92"/>
      <c r="H47" s="92"/>
      <c r="I47" s="80" t="str">
        <f>IF(ISERROR(RM4004NM/((F47*60)+G47+(H47/100)))*100,"",(RM4004NM/((F47*60)+G47+(H47/100)))*100)</f>
        <v/>
      </c>
      <c r="J47" s="91"/>
      <c r="K47" s="92"/>
      <c r="L47" s="92"/>
      <c r="M47" s="80" t="str">
        <f>IF(ISERROR(RM4004NM/((J47*60)+K47+(L47/100)))*100,"",(RM4004NM/((J47*60)+K47+(L47/100)))*100)</f>
        <v/>
      </c>
      <c r="N47" s="91"/>
      <c r="O47" s="92"/>
      <c r="P47" s="92"/>
      <c r="Q47" s="80" t="str">
        <f>IF(ISERROR(RM4004NM/((N47*60)+O47+(P47/100)))*100,"",(RM4004NM/((N47*60)+O47+(P47/100)))*100)</f>
        <v/>
      </c>
      <c r="R47" s="91"/>
      <c r="S47" s="92"/>
      <c r="T47" s="92"/>
      <c r="U47" s="80" t="str">
        <f>IF(ISERROR(RM4004NM/((R47*60)+S47+(T47/100)))*100,"",(RM4004NM/((R47*60)+S47+(T47/100)))*100)</f>
        <v/>
      </c>
      <c r="V47" s="91"/>
      <c r="W47" s="92"/>
      <c r="X47" s="92"/>
      <c r="Y47" s="80" t="str">
        <f>IF(ISERROR(RM4004NM/((V47*60)+W47+(X47/100)))*100,"",(RM4004NM/((V47*60)+W47+(X47/100)))*100)</f>
        <v/>
      </c>
    </row>
    <row r="48" spans="1:25" ht="15" hidden="1">
      <c r="A48" s="81" t="s">
        <v>271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</row>
    <row r="49" spans="1:25" ht="15" hidden="1">
      <c r="A49" s="81" t="s">
        <v>272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</row>
    <row r="50" spans="1:25" ht="15" hidden="1">
      <c r="A50" s="81" t="s">
        <v>273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</row>
    <row r="51" spans="1:25" ht="15" hidden="1">
      <c r="A51" s="81" t="s">
        <v>274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</row>
    <row r="52" spans="1:25" ht="15" hidden="1">
      <c r="A52" s="81" t="s">
        <v>275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</row>
    <row r="53" spans="1:25" ht="15" hidden="1">
      <c r="A53" s="81" t="s">
        <v>276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</row>
    <row r="54" spans="1:25" ht="15" hidden="1">
      <c r="A54" s="81" t="s">
        <v>277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</row>
    <row r="55" spans="1:25" ht="15" hidden="1">
      <c r="A55" s="81" t="s">
        <v>278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</row>
    <row r="56" spans="1:25" ht="15">
      <c r="A56" s="93" t="s">
        <v>279</v>
      </c>
      <c r="B56" s="91"/>
      <c r="C56" s="92"/>
      <c r="D56" s="92"/>
      <c r="E56" s="80" t="str">
        <f>IF(ISERROR(RM100PM/((B56*60)+C56+(D56/100)))*100,"",(RM100PM/((B56*60)+C56+(D56/100)))*100)</f>
        <v/>
      </c>
      <c r="F56" s="91"/>
      <c r="G56" s="92"/>
      <c r="H56" s="92"/>
      <c r="I56" s="80" t="str">
        <f>IF(ISERROR(RM100PM/((F56*60)+G56+(H56/100)))*100,"",(RM100PM/((F56*60)+G56+(H56/100)))*100)</f>
        <v/>
      </c>
      <c r="J56" s="91"/>
      <c r="K56" s="92"/>
      <c r="L56" s="92"/>
      <c r="M56" s="80" t="str">
        <f>IF(ISERROR(RM100PM/((J56*60)+K56+(L56/100)))*100,"",(RM100PM/((J56*60)+K56+(L56/100)))*100)</f>
        <v/>
      </c>
      <c r="N56" s="91"/>
      <c r="O56" s="92"/>
      <c r="P56" s="92"/>
      <c r="Q56" s="80" t="str">
        <f>IF(ISERROR(RM100PM/((N56*60)+O56+(P56/100)))*100,"",(RM100PM/((N56*60)+O56+(P56/100)))*100)</f>
        <v/>
      </c>
      <c r="R56" s="91"/>
      <c r="S56" s="92"/>
      <c r="T56" s="92"/>
      <c r="U56" s="80" t="str">
        <f>IF(ISERROR(RM100PM/((R56*60)+S56+(T56/100)))*100,"",(RM100PM/((R56*60)+S56+(T56/100)))*100)</f>
        <v/>
      </c>
      <c r="V56" s="91"/>
      <c r="W56" s="92"/>
      <c r="X56" s="92"/>
      <c r="Y56" s="80" t="str">
        <f>IF(ISERROR(RM100PM/((V56*60)+W56+(X56/100)))*100,"",(RM100PM/((V56*60)+W56+(X56/100)))*100)</f>
        <v/>
      </c>
    </row>
    <row r="57" spans="1:25" ht="15" hidden="1">
      <c r="A57" s="81" t="s">
        <v>280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</row>
    <row r="58" spans="1:25" ht="15" hidden="1">
      <c r="A58" s="81" t="s">
        <v>281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</row>
    <row r="59" spans="1:25" ht="15">
      <c r="A59" s="93" t="s">
        <v>282</v>
      </c>
      <c r="B59" s="91"/>
      <c r="C59" s="92"/>
      <c r="D59" s="92"/>
      <c r="E59" s="80" t="str">
        <f>IF(ISERROR(RM100DM/((B59*60)+C59+(D59/100)))*100,"",(RM100DM/((B59*60)+C59+(D59/100)))*100)</f>
        <v/>
      </c>
      <c r="F59" s="91"/>
      <c r="G59" s="92"/>
      <c r="H59" s="92"/>
      <c r="I59" s="80" t="str">
        <f>IF(ISERROR(RM100DM/((F59*60)+G59+(H59/100)))*100,"",(RM100DM/((F59*60)+G59+(H59/100)))*100)</f>
        <v/>
      </c>
      <c r="J59" s="91"/>
      <c r="K59" s="92"/>
      <c r="L59" s="92"/>
      <c r="M59" s="80" t="str">
        <f>IF(ISERROR(RM100DM/((J59*60)+K59+(L59/100)))*100,"",(RM100DM/((J59*60)+K59+(L59/100)))*100)</f>
        <v/>
      </c>
      <c r="N59" s="91"/>
      <c r="O59" s="92"/>
      <c r="P59" s="92"/>
      <c r="Q59" s="80" t="str">
        <f>IF(ISERROR(RM100DM/((N59*60)+O59+(P59/100)))*100,"",(RM100DM/((N59*60)+O59+(P59/100)))*100)</f>
        <v/>
      </c>
      <c r="R59" s="91"/>
      <c r="S59" s="92"/>
      <c r="T59" s="92"/>
      <c r="U59" s="80" t="str">
        <f>IF(ISERROR(RM100DM/((R59*60)+S59+(T59/100)))*100,"",(RM100DM/((R59*60)+S59+(T59/100)))*100)</f>
        <v/>
      </c>
      <c r="V59" s="91"/>
      <c r="W59" s="92"/>
      <c r="X59" s="92"/>
      <c r="Y59" s="80" t="str">
        <f>IF(ISERROR(RM100DM/((V59*60)+W59+(X59/100)))*100,"",(RM100DM/((V59*60)+W59+(X59/100)))*100)</f>
        <v/>
      </c>
    </row>
    <row r="60" spans="1:25" ht="15" hidden="1">
      <c r="A60" s="81" t="s">
        <v>283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</row>
    <row r="61" spans="1:25" ht="15" hidden="1">
      <c r="A61" s="81" t="s">
        <v>284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</row>
    <row r="62" spans="1:25" ht="15">
      <c r="A62" s="93" t="s">
        <v>285</v>
      </c>
      <c r="B62" s="91"/>
      <c r="C62" s="92"/>
      <c r="D62" s="92"/>
      <c r="E62" s="80" t="str">
        <f>IF(ISERROR(RM100BM/((B62*60)+C62+(D62/100)))*100,"",(RM100BM/((B62*60)+C62+(D62/100)))*100)</f>
        <v/>
      </c>
      <c r="F62" s="91"/>
      <c r="G62" s="92"/>
      <c r="H62" s="92"/>
      <c r="I62" s="80" t="str">
        <f>IF(ISERROR(RM100BM/((F62*60)+G62+(H62/100)))*100,"",(RM100BM/((F62*60)+G62+(H62/100)))*100)</f>
        <v/>
      </c>
      <c r="J62" s="91"/>
      <c r="K62" s="92"/>
      <c r="L62" s="92"/>
      <c r="M62" s="80" t="str">
        <f>IF(ISERROR(RM100BM/((J62*60)+K62+(L62/100)))*100,"",(RM100BM/((J62*60)+K62+(L62/100)))*100)</f>
        <v/>
      </c>
      <c r="N62" s="91"/>
      <c r="O62" s="92"/>
      <c r="P62" s="92"/>
      <c r="Q62" s="80" t="str">
        <f>IF(ISERROR(RM100BM/((N62*60)+O62+(P62/100)))*100,"",(RM100BM/((N62*60)+O62+(P62/100)))*100)</f>
        <v/>
      </c>
      <c r="R62" s="91"/>
      <c r="S62" s="92"/>
      <c r="T62" s="92"/>
      <c r="U62" s="80" t="str">
        <f>IF(ISERROR(RM100BM/((R62*60)+S62+(T62/100)))*100,"",(RM100BM/((R62*60)+S62+(T62/100)))*100)</f>
        <v/>
      </c>
      <c r="V62" s="91"/>
      <c r="W62" s="92"/>
      <c r="X62" s="92"/>
      <c r="Y62" s="80" t="str">
        <f>IF(ISERROR(RM100BM/((V62*60)+W62+(X62/100)))*100,"",(RM100BM/((V62*60)+W62+(X62/100)))*100)</f>
        <v/>
      </c>
    </row>
    <row r="63" spans="1:25" ht="15" hidden="1">
      <c r="A63" s="81" t="s">
        <v>286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</row>
    <row r="64" spans="1:25" ht="15" hidden="1">
      <c r="A64" s="81" t="s">
        <v>287</v>
      </c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</row>
    <row r="65" spans="1:25" ht="15">
      <c r="A65" s="93" t="s">
        <v>288</v>
      </c>
      <c r="B65" s="91"/>
      <c r="C65" s="92"/>
      <c r="D65" s="92"/>
      <c r="E65" s="80" t="str">
        <f>IF(ISERROR(RM100NLM/((B65*60)+C65+(D65/100)))*100,"",(RM100NLM/((B65*60)+C65+(D65/100)))*100)</f>
        <v/>
      </c>
      <c r="F65" s="91"/>
      <c r="G65" s="92"/>
      <c r="H65" s="92"/>
      <c r="I65" s="80" t="str">
        <f>IF(ISERROR(RM100NLM/((F65*60)+G65+(H65/100)))*100,"",(RM100NLM/((F65*60)+G65+(H65/100)))*100)</f>
        <v/>
      </c>
      <c r="J65" s="91"/>
      <c r="K65" s="92"/>
      <c r="L65" s="92"/>
      <c r="M65" s="80" t="str">
        <f>IF(ISERROR(RM100NLM/((J65*60)+K65+(L65/100)))*100,"",(RM100NLM/((J65*60)+K65+(L65/100)))*100)</f>
        <v/>
      </c>
      <c r="N65" s="91"/>
      <c r="O65" s="92"/>
      <c r="P65" s="92"/>
      <c r="Q65" s="80" t="str">
        <f>IF(ISERROR(RM100NLM/((N65*60)+O65+(P65/100)))*100,"",(RM100NLM/((N65*60)+O65+(P65/100)))*100)</f>
        <v/>
      </c>
      <c r="R65" s="91"/>
      <c r="S65" s="92"/>
      <c r="T65" s="92"/>
      <c r="U65" s="80" t="str">
        <f>IF(ISERROR(RM100NLM/((R65*60)+S65+(T65/100)))*100,"",(RM100NLM/((R65*60)+S65+(T65/100)))*100)</f>
        <v/>
      </c>
      <c r="V65" s="91"/>
      <c r="W65" s="92"/>
      <c r="X65" s="92"/>
      <c r="Y65" s="80" t="str">
        <f>IF(ISERROR(RM100NLM/((V65*60)+W65+(X65/100)))*100,"",(RM100NLM/((V65*60)+W65+(X65/100)))*100)</f>
        <v/>
      </c>
    </row>
    <row r="66" spans="1:25" ht="15" hidden="1">
      <c r="A66" s="81" t="s">
        <v>289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</row>
    <row r="67" spans="1:25" ht="15" hidden="1">
      <c r="A67" s="81" t="s">
        <v>290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</row>
    <row r="68" spans="1:25" ht="15">
      <c r="A68" s="93" t="s">
        <v>291</v>
      </c>
      <c r="B68" s="91"/>
      <c r="C68" s="92"/>
      <c r="D68" s="92"/>
      <c r="E68" s="80" t="str">
        <f>IF(ISERROR(RM800NLM/((B68*60)+C68+(D68/100)))*100,"",(RM800NLM/((B68*60)+C68+(D68/100)))*100)</f>
        <v/>
      </c>
      <c r="F68" s="91"/>
      <c r="G68" s="92"/>
      <c r="H68" s="92"/>
      <c r="I68" s="80" t="str">
        <f>IF(ISERROR(RM800NLM/((F68*60)+G68+(H68/100)))*100,"",(RM800NLM/((F68*60)+G68+(H68/100)))*100)</f>
        <v/>
      </c>
      <c r="J68" s="91"/>
      <c r="K68" s="92"/>
      <c r="L68" s="92"/>
      <c r="M68" s="80" t="str">
        <f>IF(ISERROR(RM800NLM/((J68*60)+K68+(L68/100)))*100,"",(RM800NLM/((J68*60)+K68+(L68/100)))*100)</f>
        <v/>
      </c>
      <c r="N68" s="91"/>
      <c r="O68" s="92"/>
      <c r="P68" s="92"/>
      <c r="Q68" s="80" t="str">
        <f>IF(ISERROR(RM800NLM/((N68*60)+O68+(P68/100)))*100,"",(RM800NLM/((N68*60)+O68+(P68/100)))*100)</f>
        <v/>
      </c>
      <c r="R68" s="91"/>
      <c r="S68" s="92"/>
      <c r="T68" s="92"/>
      <c r="U68" s="80" t="str">
        <f>IF(ISERROR(RM800NLM/((R68*60)+S68+(T68/100)))*100,"",(RM800NLM/((R68*60)+S68+(T68/100)))*100)</f>
        <v/>
      </c>
      <c r="V68" s="91"/>
      <c r="W68" s="92"/>
      <c r="X68" s="92"/>
      <c r="Y68" s="80" t="str">
        <f>IF(ISERROR(RM800NLM/((V68*60)+W68+(X68/100)))*100,"",(RM800NLM/((V68*60)+W68+(X68/100)))*100)</f>
        <v/>
      </c>
    </row>
    <row r="69" spans="1:25" ht="15" hidden="1">
      <c r="A69" s="81" t="s">
        <v>292</v>
      </c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</row>
    <row r="70" spans="1:25" ht="15" hidden="1">
      <c r="A70" s="81" t="s">
        <v>293</v>
      </c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</row>
    <row r="71" spans="1:25" ht="15" hidden="1">
      <c r="A71" s="81" t="s">
        <v>294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</row>
    <row r="72" spans="1:25" ht="15" hidden="1">
      <c r="A72" s="81" t="s">
        <v>295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</row>
    <row r="73" spans="1:25" ht="15" hidden="1">
      <c r="A73" s="81" t="s">
        <v>296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</row>
    <row r="74" spans="1:25" ht="15" hidden="1">
      <c r="A74" s="81" t="s">
        <v>297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</row>
    <row r="75" spans="1:25" ht="15" hidden="1">
      <c r="A75" s="81" t="s">
        <v>298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</row>
    <row r="76" spans="1:25" ht="15" hidden="1">
      <c r="A76" s="83" t="s">
        <v>299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</row>
    <row r="77" spans="1:25" ht="15">
      <c r="A77" s="94" t="s">
        <v>300</v>
      </c>
      <c r="B77" s="141" t="str">
        <f>IF(ISERROR((4*E47)+E56+E59+E62+E65+(8*E68))/16,"",((4*E47)+E56+E59+E62+E65+(8*E68))/16)</f>
        <v/>
      </c>
      <c r="C77" s="141"/>
      <c r="D77" s="141"/>
      <c r="E77" s="141"/>
      <c r="F77" s="141" t="str">
        <f>IF(ISERROR((4*I47)+I56+I59+I62+I65+(8*I68))/16,"",((4*I47)+I56+I59+I62+I65+(8*I68))/16)</f>
        <v/>
      </c>
      <c r="G77" s="141"/>
      <c r="H77" s="141"/>
      <c r="I77" s="141"/>
      <c r="J77" s="141" t="str">
        <f>IF(ISERROR((4*M47)+M56+M59+M62+M65+(8*M68))/16,"",((4*M47)+M56+M59+M62+M65+(8*M68))/16)</f>
        <v/>
      </c>
      <c r="K77" s="141"/>
      <c r="L77" s="141"/>
      <c r="M77" s="141"/>
      <c r="N77" s="141" t="str">
        <f>IF(ISERROR((4*Q47)+Q56+Q59+Q62+Q65+(8*Q68))/16,"",((4*Q47)+Q56+Q59+Q62+Q65+(8*Q68))/16)</f>
        <v/>
      </c>
      <c r="O77" s="141"/>
      <c r="P77" s="141"/>
      <c r="Q77" s="141"/>
      <c r="R77" s="141" t="str">
        <f>IF(ISERROR((4*U47)+U56+U59+U62+U65+(8*U68))/16,"",((4*U47)+U56+U59+U62+U65+(8*U68))/16)</f>
        <v/>
      </c>
      <c r="S77" s="141"/>
      <c r="T77" s="141"/>
      <c r="U77" s="141"/>
      <c r="V77" s="141" t="str">
        <f>IF(ISERROR((4*Y47)+Y56+Y59+Y62+Y65+(8*Y68))/16,"",((4*Y47)+Y56+Y59+Y62+Y65+(8*Y68))/16)</f>
        <v/>
      </c>
      <c r="W77" s="141"/>
      <c r="X77" s="141"/>
      <c r="Y77" s="141"/>
    </row>
    <row r="78" spans="1:25" ht="15" hidden="1"/>
    <row r="79" spans="1:25" ht="38.25" hidden="1" customHeight="1">
      <c r="B79" s="143" t="s">
        <v>301</v>
      </c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</row>
    <row r="80" spans="1:25" ht="15">
      <c r="A80" s="161" t="s">
        <v>301</v>
      </c>
      <c r="B80" s="162" t="s">
        <v>264</v>
      </c>
      <c r="C80" s="162"/>
      <c r="D80" s="162"/>
      <c r="E80" s="162"/>
      <c r="F80" s="162" t="s">
        <v>265</v>
      </c>
      <c r="G80" s="162"/>
      <c r="H80" s="162"/>
      <c r="I80" s="162"/>
      <c r="J80" s="162" t="s">
        <v>303</v>
      </c>
      <c r="K80" s="162"/>
      <c r="L80" s="162"/>
      <c r="M80" s="162"/>
      <c r="N80" s="162" t="s">
        <v>305</v>
      </c>
      <c r="O80" s="162"/>
      <c r="P80" s="162"/>
      <c r="Q80" s="162"/>
      <c r="R80" s="162" t="s">
        <v>306</v>
      </c>
      <c r="S80" s="162"/>
      <c r="T80" s="162"/>
      <c r="U80" s="162"/>
      <c r="V80" s="162" t="s">
        <v>307</v>
      </c>
      <c r="W80" s="162"/>
      <c r="X80" s="162"/>
      <c r="Y80" s="162"/>
    </row>
    <row r="81" spans="1:25" ht="15">
      <c r="A81" s="161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</row>
    <row r="82" spans="1:25" ht="15" hidden="1">
      <c r="A82" s="161"/>
      <c r="B82" s="142" t="e">
        <f>VLOOKUP(B81,DONNEESMI!$A$2:$B$19,2,FALSE())</f>
        <v>#N/A</v>
      </c>
      <c r="C82" s="142"/>
      <c r="D82" s="142"/>
      <c r="E82" s="142"/>
      <c r="F82" s="142" t="e">
        <f>VLOOKUP(F81,DONNEESMI!$A$2:$B$19,2,FALSE())</f>
        <v>#N/A</v>
      </c>
      <c r="G82" s="142"/>
      <c r="H82" s="142"/>
      <c r="I82" s="142"/>
      <c r="J82" s="142" t="e">
        <f>VLOOKUP(J81,DONNEESMI!$A$2:$B$19,2,FALSE())</f>
        <v>#N/A</v>
      </c>
      <c r="K82" s="142"/>
      <c r="L82" s="142"/>
      <c r="M82" s="142"/>
      <c r="N82" s="142" t="e">
        <f>VLOOKUP(N81,DONNEESMI!$A$2:$B$19,2,FALSE())</f>
        <v>#N/A</v>
      </c>
      <c r="O82" s="142"/>
      <c r="P82" s="142"/>
      <c r="Q82" s="142"/>
      <c r="R82" s="142" t="e">
        <f>VLOOKUP(R81,DONNEESMI!$A$2:$B$19,2,FALSE())</f>
        <v>#N/A</v>
      </c>
      <c r="S82" s="142"/>
      <c r="T82" s="142"/>
      <c r="U82" s="142"/>
      <c r="V82" s="142" t="e">
        <f>VLOOKUP(V81,DONNEESMI!$A$2:$B$19,2,FALSE())</f>
        <v>#N/A</v>
      </c>
      <c r="W82" s="142"/>
      <c r="X82" s="142"/>
      <c r="Y82" s="142"/>
    </row>
    <row r="83" spans="1:25" ht="15">
      <c r="A83" s="161"/>
      <c r="B83" s="74" t="s">
        <v>266</v>
      </c>
      <c r="C83" s="75" t="s">
        <v>267</v>
      </c>
      <c r="D83" s="75" t="s">
        <v>268</v>
      </c>
      <c r="E83" s="76" t="s">
        <v>269</v>
      </c>
      <c r="F83" s="74" t="s">
        <v>266</v>
      </c>
      <c r="G83" s="75" t="s">
        <v>267</v>
      </c>
      <c r="H83" s="75" t="s">
        <v>268</v>
      </c>
      <c r="I83" s="76" t="s">
        <v>269</v>
      </c>
      <c r="J83" s="74" t="s">
        <v>266</v>
      </c>
      <c r="K83" s="75" t="s">
        <v>267</v>
      </c>
      <c r="L83" s="75" t="s">
        <v>268</v>
      </c>
      <c r="M83" s="76" t="s">
        <v>269</v>
      </c>
      <c r="N83" s="74" t="s">
        <v>266</v>
      </c>
      <c r="O83" s="75" t="s">
        <v>267</v>
      </c>
      <c r="P83" s="75" t="s">
        <v>268</v>
      </c>
      <c r="Q83" s="76" t="s">
        <v>269</v>
      </c>
      <c r="R83" s="74" t="s">
        <v>266</v>
      </c>
      <c r="S83" s="75" t="s">
        <v>267</v>
      </c>
      <c r="T83" s="75" t="s">
        <v>268</v>
      </c>
      <c r="U83" s="76" t="s">
        <v>269</v>
      </c>
      <c r="V83" s="74" t="s">
        <v>266</v>
      </c>
      <c r="W83" s="75" t="s">
        <v>267</v>
      </c>
      <c r="X83" s="75" t="s">
        <v>268</v>
      </c>
      <c r="Y83" s="76" t="s">
        <v>269</v>
      </c>
    </row>
    <row r="84" spans="1:25" ht="15">
      <c r="A84" s="90" t="s">
        <v>270</v>
      </c>
      <c r="B84" s="91"/>
      <c r="C84" s="92"/>
      <c r="D84" s="92"/>
      <c r="E84" s="80" t="str">
        <f>IF(ISERROR(RM4004NM/((B84*60)+C84+(D84/100)))*100,"",(RM4004NM/((B84*60)+C84+(D84/100)))*100)</f>
        <v/>
      </c>
      <c r="F84" s="91"/>
      <c r="G84" s="92"/>
      <c r="H84" s="92"/>
      <c r="I84" s="80" t="str">
        <f>IF(ISERROR(RM4004NM/((F84*60)+G84+(H84/100)))*100,"",(RM4004NM/((F84*60)+G84+(H84/100)))*100)</f>
        <v/>
      </c>
      <c r="J84" s="91"/>
      <c r="K84" s="92"/>
      <c r="L84" s="92"/>
      <c r="M84" s="80" t="str">
        <f>IF(ISERROR(RM4004NM/((J84*60)+K84+(L84/100)))*100,"",(RM4004NM/((J84*60)+K84+(L84/100)))*100)</f>
        <v/>
      </c>
      <c r="N84" s="91"/>
      <c r="O84" s="92"/>
      <c r="P84" s="92"/>
      <c r="Q84" s="80" t="str">
        <f>IF(ISERROR(RM4004NM/((N84*60)+O84+(P84/100)))*100,"",(RM4004NM/((N84*60)+O84+(P84/100)))*100)</f>
        <v/>
      </c>
      <c r="R84" s="91"/>
      <c r="S84" s="92"/>
      <c r="T84" s="92"/>
      <c r="U84" s="80" t="str">
        <f>IF(ISERROR(RM4004NM/((R84*60)+S84+(T84/100)))*100,"",(RM4004NM/((R84*60)+S84+(T84/100)))*100)</f>
        <v/>
      </c>
      <c r="V84" s="91"/>
      <c r="W84" s="92"/>
      <c r="X84" s="92"/>
      <c r="Y84" s="80" t="str">
        <f>IF(ISERROR(RM4004NM/((V84*60)+W84+(X84/100)))*100,"",(RM4004NM/((V84*60)+W84+(X84/100)))*100)</f>
        <v/>
      </c>
    </row>
    <row r="85" spans="1:25" ht="15" hidden="1">
      <c r="A85" s="81" t="s">
        <v>271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</row>
    <row r="86" spans="1:25" ht="15" hidden="1">
      <c r="A86" s="81" t="s">
        <v>272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</row>
    <row r="87" spans="1:25" ht="15" hidden="1">
      <c r="A87" s="81" t="s">
        <v>273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</row>
    <row r="88" spans="1:25" ht="15" hidden="1">
      <c r="A88" s="81" t="s">
        <v>274</v>
      </c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</row>
    <row r="89" spans="1:25" ht="15" hidden="1">
      <c r="A89" s="81" t="s">
        <v>275</v>
      </c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</row>
    <row r="90" spans="1:25" ht="15" hidden="1">
      <c r="A90" s="81" t="s">
        <v>276</v>
      </c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</row>
    <row r="91" spans="1:25" ht="15" hidden="1">
      <c r="A91" s="81" t="s">
        <v>277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</row>
    <row r="92" spans="1:25" ht="15" hidden="1">
      <c r="A92" s="81" t="s">
        <v>278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</row>
    <row r="93" spans="1:25" ht="15">
      <c r="A93" s="93" t="s">
        <v>279</v>
      </c>
      <c r="B93" s="91"/>
      <c r="C93" s="92"/>
      <c r="D93" s="92"/>
      <c r="E93" s="80" t="str">
        <f>IF(ISERROR(RM100PM/((B93*60)+C93+(D93/100)))*100,"",(RM100PM/((B93*60)+C93+(D93/100)))*100)</f>
        <v/>
      </c>
      <c r="F93" s="91"/>
      <c r="G93" s="92"/>
      <c r="H93" s="92"/>
      <c r="I93" s="80" t="str">
        <f>IF(ISERROR(RM100PM/((F93*60)+G93+(H93/100)))*100,"",(RM100PM/((F93*60)+G93+(H93/100)))*100)</f>
        <v/>
      </c>
      <c r="J93" s="91"/>
      <c r="K93" s="92"/>
      <c r="L93" s="92"/>
      <c r="M93" s="80" t="str">
        <f>IF(ISERROR(RM100PM/((J93*60)+K93+(L93/100)))*100,"",(RM100PM/((J93*60)+K93+(L93/100)))*100)</f>
        <v/>
      </c>
      <c r="N93" s="91"/>
      <c r="O93" s="92"/>
      <c r="P93" s="92"/>
      <c r="Q93" s="80" t="str">
        <f>IF(ISERROR(RM100PM/((N93*60)+O93+(P93/100)))*100,"",(RM100PM/((N93*60)+O93+(P93/100)))*100)</f>
        <v/>
      </c>
      <c r="R93" s="91"/>
      <c r="S93" s="92"/>
      <c r="T93" s="92"/>
      <c r="U93" s="80" t="str">
        <f>IF(ISERROR(RM100PM/((R93*60)+S93+(T93/100)))*100,"",(RM100PM/((R93*60)+S93+(T93/100)))*100)</f>
        <v/>
      </c>
      <c r="V93" s="91"/>
      <c r="W93" s="92"/>
      <c r="X93" s="92"/>
      <c r="Y93" s="80" t="str">
        <f>IF(ISERROR(RM100PM/((V93*60)+W93+(X93/100)))*100,"",(RM100PM/((V93*60)+W93+(X93/100)))*100)</f>
        <v/>
      </c>
    </row>
    <row r="94" spans="1:25" ht="15" hidden="1">
      <c r="A94" s="81" t="s">
        <v>280</v>
      </c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</row>
    <row r="95" spans="1:25" ht="15" hidden="1">
      <c r="A95" s="81" t="s">
        <v>281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</row>
    <row r="96" spans="1:25" ht="15">
      <c r="A96" s="93" t="s">
        <v>282</v>
      </c>
      <c r="B96" s="91"/>
      <c r="C96" s="92"/>
      <c r="D96" s="92"/>
      <c r="E96" s="80" t="str">
        <f>IF(ISERROR(RM100DM/((B96*60)+C96+(D96/100)))*100,"",(RM100DM/((B96*60)+C96+(D96/100)))*100)</f>
        <v/>
      </c>
      <c r="F96" s="91"/>
      <c r="G96" s="92"/>
      <c r="H96" s="92"/>
      <c r="I96" s="80" t="str">
        <f>IF(ISERROR(RM100DM/((F96*60)+G96+(H96/100)))*100,"",(RM100DM/((F96*60)+G96+(H96/100)))*100)</f>
        <v/>
      </c>
      <c r="J96" s="91"/>
      <c r="K96" s="92"/>
      <c r="L96" s="92"/>
      <c r="M96" s="80" t="str">
        <f>IF(ISERROR(RM100DM/((J96*60)+K96+(L96/100)))*100,"",(RM100DM/((J96*60)+K96+(L96/100)))*100)</f>
        <v/>
      </c>
      <c r="N96" s="91"/>
      <c r="O96" s="92"/>
      <c r="P96" s="92"/>
      <c r="Q96" s="80" t="str">
        <f>IF(ISERROR(RM100DM/((N96*60)+O96+(P96/100)))*100,"",(RM100DM/((N96*60)+O96+(P96/100)))*100)</f>
        <v/>
      </c>
      <c r="R96" s="91"/>
      <c r="S96" s="92"/>
      <c r="T96" s="92"/>
      <c r="U96" s="80" t="str">
        <f>IF(ISERROR(RM100DM/((R96*60)+S96+(T96/100)))*100,"",(RM100DM/((R96*60)+S96+(T96/100)))*100)</f>
        <v/>
      </c>
      <c r="V96" s="91"/>
      <c r="W96" s="92"/>
      <c r="X96" s="92"/>
      <c r="Y96" s="80" t="str">
        <f>IF(ISERROR(RM100DM/((V96*60)+W96+(X96/100)))*100,"",(RM100DM/((V96*60)+W96+(X96/100)))*100)</f>
        <v/>
      </c>
    </row>
    <row r="97" spans="1:25" ht="15" hidden="1">
      <c r="A97" s="81" t="s">
        <v>283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</row>
    <row r="98" spans="1:25" ht="15" hidden="1">
      <c r="A98" s="81" t="s">
        <v>284</v>
      </c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</row>
    <row r="99" spans="1:25" ht="15">
      <c r="A99" s="93" t="s">
        <v>285</v>
      </c>
      <c r="B99" s="91"/>
      <c r="C99" s="92"/>
      <c r="D99" s="92"/>
      <c r="E99" s="80" t="str">
        <f>IF(ISERROR(RM100BM/((B99*60)+C99+(D99/100)))*100,"",(RM100BM/((B99*60)+C99+(D99/100)))*100)</f>
        <v/>
      </c>
      <c r="F99" s="91"/>
      <c r="G99" s="92"/>
      <c r="H99" s="92"/>
      <c r="I99" s="80" t="str">
        <f>IF(ISERROR(RM100BM/((F99*60)+G99+(H99/100)))*100,"",(RM100BM/((F99*60)+G99+(H99/100)))*100)</f>
        <v/>
      </c>
      <c r="J99" s="91"/>
      <c r="K99" s="92"/>
      <c r="L99" s="92"/>
      <c r="M99" s="80" t="str">
        <f>IF(ISERROR(RM100BM/((J99*60)+K99+(L99/100)))*100,"",(RM100BM/((J99*60)+K99+(L99/100)))*100)</f>
        <v/>
      </c>
      <c r="N99" s="91"/>
      <c r="O99" s="92"/>
      <c r="P99" s="92"/>
      <c r="Q99" s="80" t="str">
        <f>IF(ISERROR(RM100BM/((N99*60)+O99+(P99/100)))*100,"",(RM100BM/((N99*60)+O99+(P99/100)))*100)</f>
        <v/>
      </c>
      <c r="R99" s="91"/>
      <c r="S99" s="92"/>
      <c r="T99" s="92"/>
      <c r="U99" s="80" t="str">
        <f>IF(ISERROR(RM100BM/((R99*60)+S99+(T99/100)))*100,"",(RM100BM/((R99*60)+S99+(T99/100)))*100)</f>
        <v/>
      </c>
      <c r="V99" s="91"/>
      <c r="W99" s="92"/>
      <c r="X99" s="92"/>
      <c r="Y99" s="80" t="str">
        <f>IF(ISERROR(RM100BM/((V99*60)+W99+(X99/100)))*100,"",(RM100BM/((V99*60)+W99+(X99/100)))*100)</f>
        <v/>
      </c>
    </row>
    <row r="100" spans="1:25" ht="15" hidden="1">
      <c r="A100" s="81" t="s">
        <v>286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</row>
    <row r="101" spans="1:25" ht="15" hidden="1">
      <c r="A101" s="81" t="s">
        <v>287</v>
      </c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</row>
    <row r="102" spans="1:25" ht="15">
      <c r="A102" s="93" t="s">
        <v>288</v>
      </c>
      <c r="B102" s="91"/>
      <c r="C102" s="92"/>
      <c r="D102" s="92"/>
      <c r="E102" s="80" t="str">
        <f>IF(ISERROR(RM100NLM/((B102*60)+C102+(D102/100)))*100,"",(RM100NLM/((B102*60)+C102+(D102/100)))*100)</f>
        <v/>
      </c>
      <c r="F102" s="91"/>
      <c r="G102" s="92"/>
      <c r="H102" s="92"/>
      <c r="I102" s="80" t="str">
        <f>IF(ISERROR(RM100NLM/((F102*60)+G102+(H102/100)))*100,"",(RM100NLM/((F102*60)+G102+(H102/100)))*100)</f>
        <v/>
      </c>
      <c r="J102" s="91"/>
      <c r="K102" s="92"/>
      <c r="L102" s="92"/>
      <c r="M102" s="80" t="str">
        <f>IF(ISERROR(RM100NLM/((J102*60)+K102+(L102/100)))*100,"",(RM100NLM/((J102*60)+K102+(L102/100)))*100)</f>
        <v/>
      </c>
      <c r="N102" s="91"/>
      <c r="O102" s="92"/>
      <c r="P102" s="92"/>
      <c r="Q102" s="80" t="str">
        <f>IF(ISERROR(RM100NLM/((N102*60)+O102+(P102/100)))*100,"",(RM100NLM/((N102*60)+O102+(P102/100)))*100)</f>
        <v/>
      </c>
      <c r="R102" s="91"/>
      <c r="S102" s="92"/>
      <c r="T102" s="92"/>
      <c r="U102" s="80" t="str">
        <f>IF(ISERROR(RM100NLM/((R102*60)+S102+(T102/100)))*100,"",(RM100NLM/((R102*60)+S102+(T102/100)))*100)</f>
        <v/>
      </c>
      <c r="V102" s="91"/>
      <c r="W102" s="92"/>
      <c r="X102" s="92"/>
      <c r="Y102" s="80" t="str">
        <f>IF(ISERROR(RM100NLM/((V102*60)+W102+(X102/100)))*100,"",(RM100NLM/((V102*60)+W102+(X102/100)))*100)</f>
        <v/>
      </c>
    </row>
    <row r="103" spans="1:25" ht="15" hidden="1">
      <c r="A103" s="81" t="s">
        <v>289</v>
      </c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</row>
    <row r="104" spans="1:25" ht="15" hidden="1">
      <c r="A104" s="81" t="s">
        <v>290</v>
      </c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</row>
    <row r="105" spans="1:25" ht="15">
      <c r="A105" s="93" t="s">
        <v>291</v>
      </c>
      <c r="B105" s="91"/>
      <c r="C105" s="92"/>
      <c r="D105" s="92"/>
      <c r="E105" s="80" t="str">
        <f>IF(ISERROR(RM800NLM/((B105*60)+C105+(D105/100)))*100,"",(RM800NLM/((B105*60)+C105+(D105/100)))*100)</f>
        <v/>
      </c>
      <c r="F105" s="91"/>
      <c r="G105" s="92"/>
      <c r="H105" s="92"/>
      <c r="I105" s="80" t="str">
        <f>IF(ISERROR(RM800NLM/((F105*60)+G105+(H105/100)))*100,"",(RM800NLM/((F105*60)+G105+(H105/100)))*100)</f>
        <v/>
      </c>
      <c r="J105" s="91"/>
      <c r="K105" s="92"/>
      <c r="L105" s="92"/>
      <c r="M105" s="80" t="str">
        <f>IF(ISERROR(RM800NLM/((J105*60)+K105+(L105/100)))*100,"",(RM800NLM/((J105*60)+K105+(L105/100)))*100)</f>
        <v/>
      </c>
      <c r="N105" s="91"/>
      <c r="O105" s="92"/>
      <c r="P105" s="92"/>
      <c r="Q105" s="80" t="str">
        <f>IF(ISERROR(RM800NLM/((N105*60)+O105+(P105/100)))*100,"",(RM800NLM/((N105*60)+O105+(P105/100)))*100)</f>
        <v/>
      </c>
      <c r="R105" s="91"/>
      <c r="S105" s="92"/>
      <c r="T105" s="92"/>
      <c r="U105" s="80" t="str">
        <f>IF(ISERROR(RM800NLM/((R105*60)+S105+(T105/100)))*100,"",(RM800NLM/((R105*60)+S105+(T105/100)))*100)</f>
        <v/>
      </c>
      <c r="V105" s="91"/>
      <c r="W105" s="92"/>
      <c r="X105" s="92"/>
      <c r="Y105" s="80" t="str">
        <f>IF(ISERROR(RM800NLM/((V105*60)+W105+(X105/100)))*100,"",(RM800NLM/((V105*60)+W105+(X105/100)))*100)</f>
        <v/>
      </c>
    </row>
    <row r="106" spans="1:25" ht="15" hidden="1">
      <c r="A106" s="81" t="s">
        <v>292</v>
      </c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</row>
    <row r="107" spans="1:25" ht="15" hidden="1">
      <c r="A107" s="81" t="s">
        <v>293</v>
      </c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</row>
    <row r="108" spans="1:25" ht="15" hidden="1">
      <c r="A108" s="81" t="s">
        <v>294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</row>
    <row r="109" spans="1:25" ht="15" hidden="1">
      <c r="A109" s="81" t="s">
        <v>295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</row>
    <row r="110" spans="1:25" ht="15" hidden="1">
      <c r="A110" s="81" t="s">
        <v>296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</row>
    <row r="111" spans="1:25" ht="15" hidden="1">
      <c r="A111" s="81" t="s">
        <v>297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</row>
    <row r="112" spans="1:25" ht="15" hidden="1">
      <c r="A112" s="81" t="s">
        <v>298</v>
      </c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</row>
    <row r="113" spans="1:25" ht="15" hidden="1">
      <c r="A113" s="83" t="s">
        <v>299</v>
      </c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</row>
    <row r="114" spans="1:25" ht="15">
      <c r="A114" s="94" t="s">
        <v>300</v>
      </c>
      <c r="B114" s="141" t="str">
        <f>IF(ISERROR((4*E84)+E93+E96+E99+E102+(8*E105))/16,"",((4*E84)+E93+E96+E99+E102+(8*E105))/16)</f>
        <v/>
      </c>
      <c r="C114" s="141"/>
      <c r="D114" s="141"/>
      <c r="E114" s="141"/>
      <c r="F114" s="141" t="str">
        <f>IF(ISERROR((4*I84)+I93+I96+I99+I102+(8*I105))/16,"",((4*I84)+I93+I96+I99+I102+(8*I105))/16)</f>
        <v/>
      </c>
      <c r="G114" s="141"/>
      <c r="H114" s="141"/>
      <c r="I114" s="141"/>
      <c r="J114" s="141" t="str">
        <f>IF(ISERROR((4*M84)+M93+M96+M99+M102+(8*M105))/16,"",((4*M84)+M93+M96+M99+M102+(8*M105))/16)</f>
        <v/>
      </c>
      <c r="K114" s="141"/>
      <c r="L114" s="141"/>
      <c r="M114" s="141"/>
      <c r="N114" s="141" t="str">
        <f>IF(ISERROR((4*Q84)+Q93+Q96+Q99+Q102+(8*Q105))/16,"",((4*Q84)+Q93+Q96+Q99+Q102+(8*Q105))/16)</f>
        <v/>
      </c>
      <c r="O114" s="141"/>
      <c r="P114" s="141"/>
      <c r="Q114" s="141"/>
      <c r="R114" s="141" t="str">
        <f>IF(ISERROR((4*U84)+U93+U96+U99+U102+(8*U105))/16,"",((4*U84)+U93+U96+U99+U102+(8*U105))/16)</f>
        <v/>
      </c>
      <c r="S114" s="141"/>
      <c r="T114" s="141"/>
      <c r="U114" s="141"/>
      <c r="V114" s="141" t="str">
        <f>IF(ISERROR((4*Y84)+Y93+Y96+Y99+Y102+(8*Y105))/16,"",((4*Y84)+Y93+Y96+Y99+Y102+(8*Y105))/16)</f>
        <v/>
      </c>
      <c r="W114" s="141"/>
      <c r="X114" s="141"/>
      <c r="Y114" s="141"/>
    </row>
  </sheetData>
  <mergeCells count="513">
    <mergeCell ref="A1:Y1"/>
    <mergeCell ref="A3:Y3"/>
    <mergeCell ref="B5:Y5"/>
    <mergeCell ref="A6:A9"/>
    <mergeCell ref="B6:E6"/>
    <mergeCell ref="F6:I6"/>
    <mergeCell ref="J6:M6"/>
    <mergeCell ref="N6:Q6"/>
    <mergeCell ref="R6:U6"/>
    <mergeCell ref="V6:Y6"/>
    <mergeCell ref="B7:E7"/>
    <mergeCell ref="F7:I7"/>
    <mergeCell ref="J7:M7"/>
    <mergeCell ref="N7:Q7"/>
    <mergeCell ref="R7:U7"/>
    <mergeCell ref="V7:Y7"/>
    <mergeCell ref="B8:E8"/>
    <mergeCell ref="F8:I8"/>
    <mergeCell ref="J8:M8"/>
    <mergeCell ref="N8:Q8"/>
    <mergeCell ref="R8:U8"/>
    <mergeCell ref="V8:Y8"/>
    <mergeCell ref="B11:E11"/>
    <mergeCell ref="F11:I11"/>
    <mergeCell ref="J11:M11"/>
    <mergeCell ref="N11:Q11"/>
    <mergeCell ref="R11:U11"/>
    <mergeCell ref="V11:Y11"/>
    <mergeCell ref="B12:E12"/>
    <mergeCell ref="F12:I12"/>
    <mergeCell ref="J12:M12"/>
    <mergeCell ref="N12:Q12"/>
    <mergeCell ref="R12:U12"/>
    <mergeCell ref="V12:Y12"/>
    <mergeCell ref="B13:E13"/>
    <mergeCell ref="F13:I13"/>
    <mergeCell ref="J13:M13"/>
    <mergeCell ref="N13:Q13"/>
    <mergeCell ref="R13:U13"/>
    <mergeCell ref="V13:Y13"/>
    <mergeCell ref="B14:E14"/>
    <mergeCell ref="F14:I14"/>
    <mergeCell ref="J14:M14"/>
    <mergeCell ref="N14:Q14"/>
    <mergeCell ref="R14:U14"/>
    <mergeCell ref="V14:Y14"/>
    <mergeCell ref="B15:E15"/>
    <mergeCell ref="F15:I15"/>
    <mergeCell ref="J15:M15"/>
    <mergeCell ref="N15:Q15"/>
    <mergeCell ref="R15:U15"/>
    <mergeCell ref="V15:Y15"/>
    <mergeCell ref="B16:E16"/>
    <mergeCell ref="F16:I16"/>
    <mergeCell ref="J16:M16"/>
    <mergeCell ref="N16:Q16"/>
    <mergeCell ref="R16:U16"/>
    <mergeCell ref="V16:Y16"/>
    <mergeCell ref="B17:E17"/>
    <mergeCell ref="F17:I17"/>
    <mergeCell ref="J17:M17"/>
    <mergeCell ref="N17:Q17"/>
    <mergeCell ref="R17:U17"/>
    <mergeCell ref="V17:Y17"/>
    <mergeCell ref="B18:E18"/>
    <mergeCell ref="F18:I18"/>
    <mergeCell ref="J18:M18"/>
    <mergeCell ref="N18:Q18"/>
    <mergeCell ref="R18:U18"/>
    <mergeCell ref="V18:Y18"/>
    <mergeCell ref="B20:E20"/>
    <mergeCell ref="F20:I20"/>
    <mergeCell ref="J20:M20"/>
    <mergeCell ref="N20:Q20"/>
    <mergeCell ref="R20:U20"/>
    <mergeCell ref="V20:Y20"/>
    <mergeCell ref="B21:E21"/>
    <mergeCell ref="F21:I21"/>
    <mergeCell ref="J21:M21"/>
    <mergeCell ref="N21:Q21"/>
    <mergeCell ref="R21:U21"/>
    <mergeCell ref="V21:Y21"/>
    <mergeCell ref="B23:E23"/>
    <mergeCell ref="F23:I23"/>
    <mergeCell ref="J23:M23"/>
    <mergeCell ref="N23:Q23"/>
    <mergeCell ref="R23:U23"/>
    <mergeCell ref="V23:Y23"/>
    <mergeCell ref="B24:E24"/>
    <mergeCell ref="F24:I24"/>
    <mergeCell ref="J24:M24"/>
    <mergeCell ref="N24:Q24"/>
    <mergeCell ref="R24:U24"/>
    <mergeCell ref="V24:Y24"/>
    <mergeCell ref="B26:E26"/>
    <mergeCell ref="F26:I26"/>
    <mergeCell ref="J26:M26"/>
    <mergeCell ref="N26:Q26"/>
    <mergeCell ref="R26:U26"/>
    <mergeCell ref="V26:Y26"/>
    <mergeCell ref="B27:E27"/>
    <mergeCell ref="F27:I27"/>
    <mergeCell ref="J27:M27"/>
    <mergeCell ref="N27:Q27"/>
    <mergeCell ref="R27:U27"/>
    <mergeCell ref="V27:Y27"/>
    <mergeCell ref="B29:E29"/>
    <mergeCell ref="F29:I29"/>
    <mergeCell ref="J29:M29"/>
    <mergeCell ref="N29:Q29"/>
    <mergeCell ref="R29:U29"/>
    <mergeCell ref="V29:Y29"/>
    <mergeCell ref="B30:E30"/>
    <mergeCell ref="F30:I30"/>
    <mergeCell ref="J30:M30"/>
    <mergeCell ref="N30:Q30"/>
    <mergeCell ref="R30:U30"/>
    <mergeCell ref="V30:Y30"/>
    <mergeCell ref="B32:E32"/>
    <mergeCell ref="F32:I32"/>
    <mergeCell ref="J32:M32"/>
    <mergeCell ref="N32:Q32"/>
    <mergeCell ref="R32:U32"/>
    <mergeCell ref="V32:Y32"/>
    <mergeCell ref="B33:E33"/>
    <mergeCell ref="F33:I33"/>
    <mergeCell ref="J33:M33"/>
    <mergeCell ref="N33:Q33"/>
    <mergeCell ref="R33:U33"/>
    <mergeCell ref="V33:Y33"/>
    <mergeCell ref="B34:E34"/>
    <mergeCell ref="F34:I34"/>
    <mergeCell ref="J34:M34"/>
    <mergeCell ref="N34:Q34"/>
    <mergeCell ref="R34:U34"/>
    <mergeCell ref="V34:Y34"/>
    <mergeCell ref="B35:E35"/>
    <mergeCell ref="F35:I35"/>
    <mergeCell ref="J35:M35"/>
    <mergeCell ref="N35:Q35"/>
    <mergeCell ref="R35:U35"/>
    <mergeCell ref="V35:Y35"/>
    <mergeCell ref="B36:E36"/>
    <mergeCell ref="F36:I36"/>
    <mergeCell ref="J36:M36"/>
    <mergeCell ref="N36:Q36"/>
    <mergeCell ref="R36:U36"/>
    <mergeCell ref="V36:Y36"/>
    <mergeCell ref="B37:E37"/>
    <mergeCell ref="F37:I37"/>
    <mergeCell ref="J37:M37"/>
    <mergeCell ref="N37:Q37"/>
    <mergeCell ref="R37:U37"/>
    <mergeCell ref="V37:Y37"/>
    <mergeCell ref="B38:E38"/>
    <mergeCell ref="F38:I38"/>
    <mergeCell ref="J38:M38"/>
    <mergeCell ref="N38:Q38"/>
    <mergeCell ref="R38:U38"/>
    <mergeCell ref="V38:Y38"/>
    <mergeCell ref="B39:E39"/>
    <mergeCell ref="F39:I39"/>
    <mergeCell ref="J39:M39"/>
    <mergeCell ref="N39:Q39"/>
    <mergeCell ref="R39:U39"/>
    <mergeCell ref="V39:Y39"/>
    <mergeCell ref="B40:E40"/>
    <mergeCell ref="F40:I40"/>
    <mergeCell ref="J40:M40"/>
    <mergeCell ref="N40:Q40"/>
    <mergeCell ref="R40:U40"/>
    <mergeCell ref="V40:Y40"/>
    <mergeCell ref="B42:I42"/>
    <mergeCell ref="J42:Y42"/>
    <mergeCell ref="A43:A46"/>
    <mergeCell ref="B43:E43"/>
    <mergeCell ref="F43:I43"/>
    <mergeCell ref="J43:M43"/>
    <mergeCell ref="N43:Q43"/>
    <mergeCell ref="R43:U43"/>
    <mergeCell ref="V43:Y43"/>
    <mergeCell ref="B44:E44"/>
    <mergeCell ref="F44:I44"/>
    <mergeCell ref="J44:M44"/>
    <mergeCell ref="N44:Q44"/>
    <mergeCell ref="R44:U44"/>
    <mergeCell ref="V44:Y44"/>
    <mergeCell ref="B45:E45"/>
    <mergeCell ref="F45:I45"/>
    <mergeCell ref="J45:M45"/>
    <mergeCell ref="N45:Q45"/>
    <mergeCell ref="R45:U45"/>
    <mergeCell ref="V45:Y45"/>
    <mergeCell ref="B48:E48"/>
    <mergeCell ref="F48:I48"/>
    <mergeCell ref="J48:M48"/>
    <mergeCell ref="N48:Q48"/>
    <mergeCell ref="R48:U48"/>
    <mergeCell ref="V48:Y48"/>
    <mergeCell ref="B49:E49"/>
    <mergeCell ref="F49:I49"/>
    <mergeCell ref="J49:M49"/>
    <mergeCell ref="N49:Q49"/>
    <mergeCell ref="R49:U49"/>
    <mergeCell ref="V49:Y49"/>
    <mergeCell ref="B50:E50"/>
    <mergeCell ref="F50:I50"/>
    <mergeCell ref="J50:M50"/>
    <mergeCell ref="N50:Q50"/>
    <mergeCell ref="R50:U50"/>
    <mergeCell ref="V50:Y50"/>
    <mergeCell ref="B51:E51"/>
    <mergeCell ref="F51:I51"/>
    <mergeCell ref="J51:M51"/>
    <mergeCell ref="N51:Q51"/>
    <mergeCell ref="R51:U51"/>
    <mergeCell ref="V51:Y51"/>
    <mergeCell ref="B52:E52"/>
    <mergeCell ref="F52:I52"/>
    <mergeCell ref="J52:M52"/>
    <mergeCell ref="N52:Q52"/>
    <mergeCell ref="R52:U52"/>
    <mergeCell ref="V52:Y52"/>
    <mergeCell ref="B53:E53"/>
    <mergeCell ref="F53:I53"/>
    <mergeCell ref="J53:M53"/>
    <mergeCell ref="N53:Q53"/>
    <mergeCell ref="R53:U53"/>
    <mergeCell ref="V53:Y53"/>
    <mergeCell ref="B54:E54"/>
    <mergeCell ref="F54:I54"/>
    <mergeCell ref="J54:M54"/>
    <mergeCell ref="N54:Q54"/>
    <mergeCell ref="R54:U54"/>
    <mergeCell ref="V54:Y54"/>
    <mergeCell ref="B55:E55"/>
    <mergeCell ref="F55:I55"/>
    <mergeCell ref="J55:M55"/>
    <mergeCell ref="N55:Q55"/>
    <mergeCell ref="R55:U55"/>
    <mergeCell ref="V55:Y55"/>
    <mergeCell ref="B57:E57"/>
    <mergeCell ref="F57:I57"/>
    <mergeCell ref="J57:M57"/>
    <mergeCell ref="N57:Q57"/>
    <mergeCell ref="R57:U57"/>
    <mergeCell ref="V57:Y57"/>
    <mergeCell ref="B58:E58"/>
    <mergeCell ref="F58:I58"/>
    <mergeCell ref="J58:M58"/>
    <mergeCell ref="N58:Q58"/>
    <mergeCell ref="R58:U58"/>
    <mergeCell ref="V58:Y58"/>
    <mergeCell ref="B60:E60"/>
    <mergeCell ref="F60:I60"/>
    <mergeCell ref="J60:M60"/>
    <mergeCell ref="N60:Q60"/>
    <mergeCell ref="R60:U60"/>
    <mergeCell ref="V60:Y60"/>
    <mergeCell ref="B61:E61"/>
    <mergeCell ref="F61:I61"/>
    <mergeCell ref="J61:M61"/>
    <mergeCell ref="N61:Q61"/>
    <mergeCell ref="R61:U61"/>
    <mergeCell ref="V61:Y61"/>
    <mergeCell ref="B63:E63"/>
    <mergeCell ref="F63:I63"/>
    <mergeCell ref="J63:M63"/>
    <mergeCell ref="N63:Q63"/>
    <mergeCell ref="R63:U63"/>
    <mergeCell ref="V63:Y63"/>
    <mergeCell ref="B64:E64"/>
    <mergeCell ref="F64:I64"/>
    <mergeCell ref="J64:M64"/>
    <mergeCell ref="N64:Q64"/>
    <mergeCell ref="R64:U64"/>
    <mergeCell ref="V64:Y64"/>
    <mergeCell ref="B66:E66"/>
    <mergeCell ref="F66:I66"/>
    <mergeCell ref="J66:M66"/>
    <mergeCell ref="N66:Q66"/>
    <mergeCell ref="R66:U66"/>
    <mergeCell ref="V66:Y66"/>
    <mergeCell ref="B67:E67"/>
    <mergeCell ref="F67:I67"/>
    <mergeCell ref="J67:M67"/>
    <mergeCell ref="N67:Q67"/>
    <mergeCell ref="R67:U67"/>
    <mergeCell ref="V67:Y67"/>
    <mergeCell ref="B69:E69"/>
    <mergeCell ref="F69:I69"/>
    <mergeCell ref="J69:M69"/>
    <mergeCell ref="N69:Q69"/>
    <mergeCell ref="R69:U69"/>
    <mergeCell ref="V69:Y69"/>
    <mergeCell ref="B70:E70"/>
    <mergeCell ref="F70:I70"/>
    <mergeCell ref="J70:M70"/>
    <mergeCell ref="N70:Q70"/>
    <mergeCell ref="R70:U70"/>
    <mergeCell ref="V70:Y70"/>
    <mergeCell ref="B71:E71"/>
    <mergeCell ref="F71:I71"/>
    <mergeCell ref="J71:M71"/>
    <mergeCell ref="N71:Q71"/>
    <mergeCell ref="R71:U71"/>
    <mergeCell ref="V71:Y71"/>
    <mergeCell ref="B72:E72"/>
    <mergeCell ref="F72:I72"/>
    <mergeCell ref="J72:M72"/>
    <mergeCell ref="N72:Q72"/>
    <mergeCell ref="R72:U72"/>
    <mergeCell ref="V72:Y72"/>
    <mergeCell ref="B73:E73"/>
    <mergeCell ref="F73:I73"/>
    <mergeCell ref="J73:M73"/>
    <mergeCell ref="N73:Q73"/>
    <mergeCell ref="R73:U73"/>
    <mergeCell ref="V73:Y73"/>
    <mergeCell ref="B74:E74"/>
    <mergeCell ref="F74:I74"/>
    <mergeCell ref="J74:M74"/>
    <mergeCell ref="N74:Q74"/>
    <mergeCell ref="R74:U74"/>
    <mergeCell ref="V74:Y74"/>
    <mergeCell ref="B75:E75"/>
    <mergeCell ref="F75:I75"/>
    <mergeCell ref="J75:M75"/>
    <mergeCell ref="N75:Q75"/>
    <mergeCell ref="R75:U75"/>
    <mergeCell ref="V75:Y75"/>
    <mergeCell ref="B76:E76"/>
    <mergeCell ref="F76:I76"/>
    <mergeCell ref="J76:M76"/>
    <mergeCell ref="N76:Q76"/>
    <mergeCell ref="R76:U76"/>
    <mergeCell ref="V76:Y76"/>
    <mergeCell ref="B77:E77"/>
    <mergeCell ref="F77:I77"/>
    <mergeCell ref="J77:M77"/>
    <mergeCell ref="N77:Q77"/>
    <mergeCell ref="R77:U77"/>
    <mergeCell ref="V77:Y77"/>
    <mergeCell ref="B79:Q79"/>
    <mergeCell ref="A80:A83"/>
    <mergeCell ref="B80:E80"/>
    <mergeCell ref="F80:I80"/>
    <mergeCell ref="J80:M80"/>
    <mergeCell ref="N80:Q80"/>
    <mergeCell ref="R80:U80"/>
    <mergeCell ref="V80:Y80"/>
    <mergeCell ref="B81:E81"/>
    <mergeCell ref="F81:I81"/>
    <mergeCell ref="J81:M81"/>
    <mergeCell ref="N81:Q81"/>
    <mergeCell ref="R81:U81"/>
    <mergeCell ref="V81:Y81"/>
    <mergeCell ref="B82:E82"/>
    <mergeCell ref="F82:I82"/>
    <mergeCell ref="J82:M82"/>
    <mergeCell ref="N82:Q82"/>
    <mergeCell ref="R82:U82"/>
    <mergeCell ref="V82:Y82"/>
    <mergeCell ref="B85:E85"/>
    <mergeCell ref="F85:I85"/>
    <mergeCell ref="J85:M85"/>
    <mergeCell ref="N85:Q85"/>
    <mergeCell ref="R85:U85"/>
    <mergeCell ref="V85:Y85"/>
    <mergeCell ref="B86:E86"/>
    <mergeCell ref="F86:I86"/>
    <mergeCell ref="J86:M86"/>
    <mergeCell ref="N86:Q86"/>
    <mergeCell ref="R86:U86"/>
    <mergeCell ref="V86:Y86"/>
    <mergeCell ref="B87:E87"/>
    <mergeCell ref="F87:I87"/>
    <mergeCell ref="J87:M87"/>
    <mergeCell ref="N87:Q87"/>
    <mergeCell ref="R87:U87"/>
    <mergeCell ref="V87:Y87"/>
    <mergeCell ref="B88:E88"/>
    <mergeCell ref="F88:I88"/>
    <mergeCell ref="J88:M88"/>
    <mergeCell ref="N88:Q88"/>
    <mergeCell ref="R88:U88"/>
    <mergeCell ref="V88:Y88"/>
    <mergeCell ref="B89:E89"/>
    <mergeCell ref="F89:I89"/>
    <mergeCell ref="J89:M89"/>
    <mergeCell ref="N89:Q89"/>
    <mergeCell ref="R89:U89"/>
    <mergeCell ref="V89:Y89"/>
    <mergeCell ref="B90:E90"/>
    <mergeCell ref="F90:I90"/>
    <mergeCell ref="J90:M90"/>
    <mergeCell ref="N90:Q90"/>
    <mergeCell ref="R90:U90"/>
    <mergeCell ref="V90:Y90"/>
    <mergeCell ref="B91:E91"/>
    <mergeCell ref="F91:I91"/>
    <mergeCell ref="J91:M91"/>
    <mergeCell ref="N91:Q91"/>
    <mergeCell ref="R91:U91"/>
    <mergeCell ref="V91:Y91"/>
    <mergeCell ref="B92:E92"/>
    <mergeCell ref="F92:I92"/>
    <mergeCell ref="J92:M92"/>
    <mergeCell ref="N92:Q92"/>
    <mergeCell ref="R92:U92"/>
    <mergeCell ref="V92:Y92"/>
    <mergeCell ref="B94:E94"/>
    <mergeCell ref="F94:I94"/>
    <mergeCell ref="J94:M94"/>
    <mergeCell ref="N94:Q94"/>
    <mergeCell ref="R94:U94"/>
    <mergeCell ref="V94:Y94"/>
    <mergeCell ref="B95:E95"/>
    <mergeCell ref="F95:I95"/>
    <mergeCell ref="J95:M95"/>
    <mergeCell ref="N95:Q95"/>
    <mergeCell ref="R95:U95"/>
    <mergeCell ref="V95:Y95"/>
    <mergeCell ref="B97:E97"/>
    <mergeCell ref="F97:I97"/>
    <mergeCell ref="J97:M97"/>
    <mergeCell ref="N97:Q97"/>
    <mergeCell ref="R97:U97"/>
    <mergeCell ref="V97:Y97"/>
    <mergeCell ref="B98:E98"/>
    <mergeCell ref="F98:I98"/>
    <mergeCell ref="J98:M98"/>
    <mergeCell ref="N98:Q98"/>
    <mergeCell ref="R98:U98"/>
    <mergeCell ref="V98:Y98"/>
    <mergeCell ref="B100:E100"/>
    <mergeCell ref="F100:I100"/>
    <mergeCell ref="J100:M100"/>
    <mergeCell ref="N100:Q100"/>
    <mergeCell ref="R100:U100"/>
    <mergeCell ref="V100:Y100"/>
    <mergeCell ref="B101:E101"/>
    <mergeCell ref="F101:I101"/>
    <mergeCell ref="J101:M101"/>
    <mergeCell ref="N101:Q101"/>
    <mergeCell ref="R101:U101"/>
    <mergeCell ref="V101:Y101"/>
    <mergeCell ref="B103:E103"/>
    <mergeCell ref="F103:I103"/>
    <mergeCell ref="J103:M103"/>
    <mergeCell ref="N103:Q103"/>
    <mergeCell ref="R103:U103"/>
    <mergeCell ref="V103:Y103"/>
    <mergeCell ref="B104:E104"/>
    <mergeCell ref="F104:I104"/>
    <mergeCell ref="J104:M104"/>
    <mergeCell ref="N104:Q104"/>
    <mergeCell ref="R104:U104"/>
    <mergeCell ref="V104:Y104"/>
    <mergeCell ref="B106:E106"/>
    <mergeCell ref="F106:I106"/>
    <mergeCell ref="J106:M106"/>
    <mergeCell ref="N106:Q106"/>
    <mergeCell ref="R106:U106"/>
    <mergeCell ref="V106:Y106"/>
    <mergeCell ref="B107:E107"/>
    <mergeCell ref="F107:I107"/>
    <mergeCell ref="J107:M107"/>
    <mergeCell ref="N107:Q107"/>
    <mergeCell ref="R107:U107"/>
    <mergeCell ref="V107:Y107"/>
    <mergeCell ref="B108:E108"/>
    <mergeCell ref="F108:I108"/>
    <mergeCell ref="J108:M108"/>
    <mergeCell ref="N108:Q108"/>
    <mergeCell ref="R108:U108"/>
    <mergeCell ref="V108:Y108"/>
    <mergeCell ref="B109:E109"/>
    <mergeCell ref="F109:I109"/>
    <mergeCell ref="J109:M109"/>
    <mergeCell ref="N109:Q109"/>
    <mergeCell ref="R109:U109"/>
    <mergeCell ref="V109:Y109"/>
    <mergeCell ref="B110:E110"/>
    <mergeCell ref="F110:I110"/>
    <mergeCell ref="J110:M110"/>
    <mergeCell ref="N110:Q110"/>
    <mergeCell ref="R110:U110"/>
    <mergeCell ref="V110:Y110"/>
    <mergeCell ref="B111:E111"/>
    <mergeCell ref="F111:I111"/>
    <mergeCell ref="J111:M111"/>
    <mergeCell ref="N111:Q111"/>
    <mergeCell ref="R111:U111"/>
    <mergeCell ref="V111:Y111"/>
    <mergeCell ref="B114:E114"/>
    <mergeCell ref="F114:I114"/>
    <mergeCell ref="J114:M114"/>
    <mergeCell ref="N114:Q114"/>
    <mergeCell ref="R114:U114"/>
    <mergeCell ref="V114:Y114"/>
    <mergeCell ref="B112:E112"/>
    <mergeCell ref="F112:I112"/>
    <mergeCell ref="J112:M112"/>
    <mergeCell ref="N112:Q112"/>
    <mergeCell ref="R112:U112"/>
    <mergeCell ref="V112:Y112"/>
    <mergeCell ref="B113:E113"/>
    <mergeCell ref="F113:I113"/>
    <mergeCell ref="J113:M113"/>
    <mergeCell ref="N113:Q113"/>
    <mergeCell ref="R113:U113"/>
    <mergeCell ref="V113:Y113"/>
  </mergeCells>
  <dataValidations count="19">
    <dataValidation type="list" allowBlank="1" showInputMessage="1" showErrorMessage="1" sqref="V85:Y92 V94:Y95 V97:Y98 V100:Y101 V103:Y104 V106:Y113" xr:uid="{00000000-0002-0000-0800-000000000000}">
      <formula1>INDIRECT($V$82)</formula1>
      <formula2>0</formula2>
    </dataValidation>
    <dataValidation type="list" allowBlank="1" showInputMessage="1" showErrorMessage="1" sqref="R85:U92 R94:U95 R97:U98 R100:U101 R103:U104 R106:U113" xr:uid="{00000000-0002-0000-0800-000001000000}">
      <formula1>INDIRECT($R$82)</formula1>
      <formula2>0</formula2>
    </dataValidation>
    <dataValidation type="list" allowBlank="1" showInputMessage="1" showErrorMessage="1" sqref="N85:Q92 N94:Q95 N97:Q98 N100:Q101 N103:Q104 N106:Q113" xr:uid="{00000000-0002-0000-0800-000002000000}">
      <formula1>INDIRECT($N$82)</formula1>
      <formula2>0</formula2>
    </dataValidation>
    <dataValidation type="list" allowBlank="1" showInputMessage="1" showErrorMessage="1" sqref="J85:M92 J94:M95 J97:M98 J100:M101 J103:M104 J106:M113" xr:uid="{00000000-0002-0000-0800-000003000000}">
      <formula1>INDIRECT($J$82)</formula1>
      <formula2>0</formula2>
    </dataValidation>
    <dataValidation type="list" allowBlank="1" showInputMessage="1" showErrorMessage="1" sqref="F85:I92 F94:I95 F97:I98 F100:I101 F103:I104 F106:I113" xr:uid="{00000000-0002-0000-0800-000004000000}">
      <formula1>INDIRECT($F$82)</formula1>
      <formula2>0</formula2>
    </dataValidation>
    <dataValidation type="list" allowBlank="1" showInputMessage="1" showErrorMessage="1" sqref="B85:E92 B94:E95 B97:E98 B100:E101 B103:E104 B106:E113" xr:uid="{00000000-0002-0000-0800-000005000000}">
      <formula1>INDIRECT($B$82)</formula1>
      <formula2>0</formula2>
    </dataValidation>
    <dataValidation type="list" allowBlank="1" showInputMessage="1" showErrorMessage="1" sqref="V48:Y55 V57:Y58 V60:Y61 V63:Y64 V66:Y67 V69:Y76" xr:uid="{00000000-0002-0000-0800-000006000000}">
      <formula1>INDIRECT($V$45)</formula1>
      <formula2>0</formula2>
    </dataValidation>
    <dataValidation type="list" allowBlank="1" showInputMessage="1" showErrorMessage="1" sqref="R48:U55 R57:U58 R60:U61 R63:U64 R66:U67 R69:U76" xr:uid="{00000000-0002-0000-0800-000007000000}">
      <formula1>INDIRECT($R$45)</formula1>
      <formula2>0</formula2>
    </dataValidation>
    <dataValidation type="list" allowBlank="1" showInputMessage="1" showErrorMessage="1" sqref="N48:Q55 N57:Q58 N60:Q61 N63:Q64 N66:Q67 N69:Q76" xr:uid="{00000000-0002-0000-0800-000008000000}">
      <formula1>INDIRECT($N$45)</formula1>
      <formula2>0</formula2>
    </dataValidation>
    <dataValidation type="list" allowBlank="1" showInputMessage="1" showErrorMessage="1" sqref="J48:M55 J57:M58 J60:M61 J63:M64 J66:M67 J69:M76" xr:uid="{00000000-0002-0000-0800-000009000000}">
      <formula1>INDIRECT($J$45)</formula1>
      <formula2>0</formula2>
    </dataValidation>
    <dataValidation type="list" allowBlank="1" showInputMessage="1" showErrorMessage="1" sqref="F48:I55 F57:I58 F60:I61 F63:I64 F66:I67 F69:I76" xr:uid="{00000000-0002-0000-0800-00000A000000}">
      <formula1>INDIRECT($F$45)</formula1>
      <formula2>0</formula2>
    </dataValidation>
    <dataValidation type="list" allowBlank="1" showInputMessage="1" showErrorMessage="1" sqref="B48:E55 B57:E58 B60:E61 B63:E64 B66:E67 B69:E76" xr:uid="{00000000-0002-0000-0800-00000B000000}">
      <formula1>INDIRECT($B$45)</formula1>
      <formula2>0</formula2>
    </dataValidation>
    <dataValidation type="list" allowBlank="1" showInputMessage="1" showErrorMessage="1" sqref="V11:Y18 V20:Y21 V23:Y24 V26:Y27 V29:Y30 V32:Y39" xr:uid="{00000000-0002-0000-0800-00000C000000}">
      <formula1>INDIRECT($V$8)</formula1>
      <formula2>0</formula2>
    </dataValidation>
    <dataValidation type="list" allowBlank="1" showInputMessage="1" showErrorMessage="1" sqref="R11:U18 R20:U21 R23:U24 R26:U27 R29:U30 R32:U39" xr:uid="{00000000-0002-0000-0800-00000D000000}">
      <formula1>INDIRECT($R$8)</formula1>
      <formula2>0</formula2>
    </dataValidation>
    <dataValidation type="list" allowBlank="1" showInputMessage="1" showErrorMessage="1" sqref="N11:Q18 N20:Q21 N23:Q24 N26:Q27 N29:Q30 N32:Q39" xr:uid="{00000000-0002-0000-0800-00000E000000}">
      <formula1>INDIRECT($N$8)</formula1>
      <formula2>0</formula2>
    </dataValidation>
    <dataValidation type="list" allowBlank="1" showInputMessage="1" showErrorMessage="1" sqref="J11:M18 J20:M21 J23:M24 J26:M27 J29:M30 J32:M39" xr:uid="{00000000-0002-0000-0800-00000F000000}">
      <formula1>INDIRECT($J$8)</formula1>
      <formula2>0</formula2>
    </dataValidation>
    <dataValidation type="list" allowBlank="1" showInputMessage="1" showErrorMessage="1" sqref="F11:I18 F20:I21 F23:I24 F26:I27 F29:I30 F32:I39" xr:uid="{00000000-0002-0000-0800-000010000000}">
      <formula1>INDIRECT($F$8)</formula1>
      <formula2>0</formula2>
    </dataValidation>
    <dataValidation type="list" allowBlank="1" showInputMessage="1" showErrorMessage="1" sqref="B11:E18 B20:E21 B23:E24 B26:E27 B29:E30 B32:E39" xr:uid="{00000000-0002-0000-0800-000011000000}">
      <formula1>INDIRECT($B$8)</formula1>
      <formula2>0</formula2>
    </dataValidation>
    <dataValidation type="list" allowBlank="1" showInputMessage="1" showErrorMessage="1" sqref="B7:Y7 B44:Y44 B81:Y81" xr:uid="{00000000-0002-0000-0800-000012000000}">
      <formula1>EQUIPESMI</formula1>
      <formula2>0</formula2>
    </dataValidation>
  </dataValidations>
  <hyperlinks>
    <hyperlink ref="A1" location="ACCUEIL!A1" display="#ACCUEIL.A1" xr:uid="{00000000-0004-0000-0800-000000000000}"/>
  </hyperlinks>
  <pageMargins left="0.7" right="0.7" top="0.75" bottom="0.75" header="0.511811023622047" footer="0.511811023622047"/>
  <pageSetup paperSize="9" scale="74" orientation="landscape" horizontalDpi="300" verticalDpi="300"/>
  <rowBreaks count="2" manualBreakCount="2">
    <brk id="41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79</vt:i4>
      </vt:variant>
    </vt:vector>
  </HeadingPairs>
  <TitlesOfParts>
    <vt:vector size="97" baseType="lpstr">
      <vt:lpstr>ACCUEIL</vt:lpstr>
      <vt:lpstr>BDD</vt:lpstr>
      <vt:lpstr>INSCRIPTION JG</vt:lpstr>
      <vt:lpstr>INSCRIPTION JF</vt:lpstr>
      <vt:lpstr>INSCRIPTION MI</vt:lpstr>
      <vt:lpstr>INSCRIPTION INDIVIDUELLE</vt:lpstr>
      <vt:lpstr>RESULTS JG</vt:lpstr>
      <vt:lpstr>RESULTS JF</vt:lpstr>
      <vt:lpstr>RESULTS MI</vt:lpstr>
      <vt:lpstr>CLT JG</vt:lpstr>
      <vt:lpstr>CLT JF</vt:lpstr>
      <vt:lpstr>CLT MI</vt:lpstr>
      <vt:lpstr>CLASSEMENT FINAUX TOTAUX</vt:lpstr>
      <vt:lpstr>DONNEESJG</vt:lpstr>
      <vt:lpstr>DONNEESJF</vt:lpstr>
      <vt:lpstr>DONNEESMI</vt:lpstr>
      <vt:lpstr>Sheet17</vt:lpstr>
      <vt:lpstr>Sheet18</vt:lpstr>
      <vt:lpstr>BDD</vt:lpstr>
      <vt:lpstr>EQJF1</vt:lpstr>
      <vt:lpstr>EQJF10</vt:lpstr>
      <vt:lpstr>EQJF11</vt:lpstr>
      <vt:lpstr>EQJF12</vt:lpstr>
      <vt:lpstr>EQJF13</vt:lpstr>
      <vt:lpstr>EQJF14</vt:lpstr>
      <vt:lpstr>EQJF15</vt:lpstr>
      <vt:lpstr>EQJF16</vt:lpstr>
      <vt:lpstr>EQJF17</vt:lpstr>
      <vt:lpstr>EQJF18</vt:lpstr>
      <vt:lpstr>EQJF2</vt:lpstr>
      <vt:lpstr>EQJF3</vt:lpstr>
      <vt:lpstr>EQJF4</vt:lpstr>
      <vt:lpstr>EQJF5</vt:lpstr>
      <vt:lpstr>EQJF6</vt:lpstr>
      <vt:lpstr>EQJF7</vt:lpstr>
      <vt:lpstr>EQJF8</vt:lpstr>
      <vt:lpstr>EQJF9</vt:lpstr>
      <vt:lpstr>EQJG1</vt:lpstr>
      <vt:lpstr>EQJG10</vt:lpstr>
      <vt:lpstr>EQJG11</vt:lpstr>
      <vt:lpstr>EQJG12</vt:lpstr>
      <vt:lpstr>EQJG13</vt:lpstr>
      <vt:lpstr>EQJG14</vt:lpstr>
      <vt:lpstr>EQJG15</vt:lpstr>
      <vt:lpstr>EQJG16</vt:lpstr>
      <vt:lpstr>EQJG17</vt:lpstr>
      <vt:lpstr>EQJG18</vt:lpstr>
      <vt:lpstr>EQJG2</vt:lpstr>
      <vt:lpstr>EQJG3</vt:lpstr>
      <vt:lpstr>EQJG4</vt:lpstr>
      <vt:lpstr>EQJG5</vt:lpstr>
      <vt:lpstr>EQJG6</vt:lpstr>
      <vt:lpstr>EQJG7</vt:lpstr>
      <vt:lpstr>EQJG8</vt:lpstr>
      <vt:lpstr>EQJG9</vt:lpstr>
      <vt:lpstr>EQMI1</vt:lpstr>
      <vt:lpstr>EQMI10</vt:lpstr>
      <vt:lpstr>EQMI11</vt:lpstr>
      <vt:lpstr>EQMI12</vt:lpstr>
      <vt:lpstr>EQMI13</vt:lpstr>
      <vt:lpstr>EQMI14</vt:lpstr>
      <vt:lpstr>EQMI15</vt:lpstr>
      <vt:lpstr>EQMI16</vt:lpstr>
      <vt:lpstr>EQMI17</vt:lpstr>
      <vt:lpstr>EQMI18</vt:lpstr>
      <vt:lpstr>EQMI2</vt:lpstr>
      <vt:lpstr>EQMI3</vt:lpstr>
      <vt:lpstr>EQMI4</vt:lpstr>
      <vt:lpstr>EQMI5</vt:lpstr>
      <vt:lpstr>EQMI6</vt:lpstr>
      <vt:lpstr>EQMI7</vt:lpstr>
      <vt:lpstr>EQMI8</vt:lpstr>
      <vt:lpstr>EQMI9</vt:lpstr>
      <vt:lpstr>EQUIPESJF</vt:lpstr>
      <vt:lpstr>EQUIPESJG</vt:lpstr>
      <vt:lpstr>EQUIPESMI</vt:lpstr>
      <vt:lpstr>RM100BD</vt:lpstr>
      <vt:lpstr>RM100BH</vt:lpstr>
      <vt:lpstr>RM100BM</vt:lpstr>
      <vt:lpstr>RM100DD</vt:lpstr>
      <vt:lpstr>RM100DH</vt:lpstr>
      <vt:lpstr>RM100DM</vt:lpstr>
      <vt:lpstr>RM100NLD</vt:lpstr>
      <vt:lpstr>RM100NLH</vt:lpstr>
      <vt:lpstr>RM100NLM</vt:lpstr>
      <vt:lpstr>RM100PD</vt:lpstr>
      <vt:lpstr>RM100PH</vt:lpstr>
      <vt:lpstr>RM100PM</vt:lpstr>
      <vt:lpstr>RM4004ND</vt:lpstr>
      <vt:lpstr>RM4004NH</vt:lpstr>
      <vt:lpstr>RM4004NM</vt:lpstr>
      <vt:lpstr>RM800NLD</vt:lpstr>
      <vt:lpstr>RM800NLH</vt:lpstr>
      <vt:lpstr>RM800NLM</vt:lpstr>
      <vt:lpstr>'CLT JF'!Zone_d_impression</vt:lpstr>
      <vt:lpstr>'CLT JG'!Zone_d_impression</vt:lpstr>
      <vt:lpstr>'CLT MI'!Zone_d_impression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Sylvain</dc:creator>
  <dc:description/>
  <cp:lastModifiedBy>boutier_r</cp:lastModifiedBy>
  <cp:revision>7</cp:revision>
  <cp:lastPrinted>2024-05-29T08:31:45Z</cp:lastPrinted>
  <dcterms:created xsi:type="dcterms:W3CDTF">2014-09-23T14:46:50Z</dcterms:created>
  <dcterms:modified xsi:type="dcterms:W3CDTF">2026-02-15T09:00:09Z</dcterms:modified>
  <dc:language>fr-FR</dc:language>
</cp:coreProperties>
</file>